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M:\DatosComunDivision\03. RD PLAN RECUPERACION\32. ORDEN Oficinas de Transformación Comunitaria\0. Docs GENERAL\12. Convocatorias\9. Anexos\pdfs\"/>
    </mc:Choice>
  </mc:AlternateContent>
  <xr:revisionPtr revIDLastSave="0" documentId="13_ncr:1_{97B527D5-5A44-48E8-8657-593C0F46A84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resentación" sheetId="11" r:id="rId1"/>
    <sheet name="Datos" sheetId="6" r:id="rId2"/>
    <sheet name="Resumen" sheetId="12" r:id="rId3"/>
    <sheet name="Cálculos" sheetId="1" r:id="rId4"/>
    <sheet name="Lím_Ayuda_Máx." sheetId="13" r:id="rId5"/>
    <sheet name="A III Tipo 1" sheetId="2" state="hidden" r:id="rId6"/>
    <sheet name="A III Tipo 2" sheetId="3" state="hidden" r:id="rId7"/>
    <sheet name="A III Tipo 3" sheetId="9" state="hidden" r:id="rId8"/>
    <sheet name="Combo" sheetId="7" state="hidden" r:id="rId9"/>
  </sheets>
  <definedNames>
    <definedName name="Autonomía">Combo!$R$2:$R$28</definedName>
    <definedName name="AyudasVeh">Combo!$P$2:$T$27</definedName>
    <definedName name="Categoría">Combo!$Q$2:$Q$27</definedName>
    <definedName name="Empresa">Combo!$S$2:$S$27</definedName>
    <definedName name="Motorización">Combo!$P$2:$P$27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6" l="1"/>
  <c r="E15" i="1" s="1"/>
  <c r="B11" i="1" l="1"/>
  <c r="B12" i="1"/>
  <c r="B13" i="1"/>
  <c r="B14" i="1"/>
  <c r="B10" i="1"/>
  <c r="G15" i="1"/>
  <c r="B15" i="1" l="1"/>
  <c r="D15" i="1" l="1"/>
  <c r="H15" i="1"/>
  <c r="E22" i="6"/>
  <c r="E8" i="12" s="1"/>
  <c r="B6" i="3" l="1"/>
  <c r="B3" i="3"/>
  <c r="B4" i="3"/>
  <c r="B5" i="3"/>
  <c r="B2" i="3"/>
  <c r="B15" i="2"/>
  <c r="B14" i="2"/>
  <c r="B13" i="2"/>
  <c r="B12" i="2"/>
  <c r="B10" i="2"/>
  <c r="B11" i="2"/>
  <c r="B9" i="2"/>
  <c r="B7" i="2"/>
  <c r="B8" i="2"/>
  <c r="B3" i="2"/>
  <c r="B4" i="2"/>
  <c r="B5" i="2"/>
  <c r="B6" i="2"/>
  <c r="B2" i="2"/>
  <c r="F15" i="1" l="1"/>
  <c r="I15" i="1" l="1"/>
  <c r="E9" i="12" s="1"/>
  <c r="E10" i="12" s="1"/>
</calcChain>
</file>

<file path=xl/sharedStrings.xml><?xml version="1.0" encoding="utf-8"?>
<sst xmlns="http://schemas.openxmlformats.org/spreadsheetml/2006/main" count="274" uniqueCount="131">
  <si>
    <t>Actuaciones con Método de Cálculo tipo 1</t>
  </si>
  <si>
    <t>Actuaciones con Método de Cálculo tipo 2</t>
  </si>
  <si>
    <t>Actuación</t>
  </si>
  <si>
    <t>Coste unitario de la instalación de referencia (Cuf) (€/kW)</t>
  </si>
  <si>
    <t>Coste subvencionable unitario máximo (Csum), (€/kW para generación; €/kWh para almacenamiento)</t>
  </si>
  <si>
    <t>Biogás (solo aprovechamiento eléctrico)</t>
  </si>
  <si>
    <t>Instalación eólica (P &gt; 500 kW)</t>
  </si>
  <si>
    <t>Instalación eólica (P ≤ 500 kW)</t>
  </si>
  <si>
    <t>Microcentrales hidroeléctricas con o sin vertido a red (P &lt; 1 MW)</t>
  </si>
  <si>
    <t>Instalación Fotovoltaica</t>
  </si>
  <si>
    <t>Instalaciones geotérmicas o hidrotérmicas</t>
  </si>
  <si>
    <t>Instalaciones aerotérmicas</t>
  </si>
  <si>
    <t>Instalación solar térmica</t>
  </si>
  <si>
    <t>Almacenamiento detrás del contador</t>
  </si>
  <si>
    <t>Coste subvencionable máximo (Csm) (€)</t>
  </si>
  <si>
    <t>Mejora de la eficiencia energética de la envolvente térmica</t>
  </si>
  <si>
    <t>Sin límite</t>
  </si>
  <si>
    <t>Adquisición de vehículos eléctricos «enchufables» y de pila de combustible</t>
  </si>
  <si>
    <t>I. EERR eléctricas</t>
  </si>
  <si>
    <t>II. EERR térmicas</t>
  </si>
  <si>
    <t>IV. Movilidad. Infraestructura pública</t>
  </si>
  <si>
    <t>Pila combustible (FCV, FCHV)</t>
  </si>
  <si>
    <t>M1</t>
  </si>
  <si>
    <t>-</t>
  </si>
  <si>
    <t>PHEV, EREV, BEV</t>
  </si>
  <si>
    <t>Mayor o igual de 30 y menor de 90</t>
  </si>
  <si>
    <t>45.000 (53.000 para vehículos BEV de 8 o 9 plazas)</t>
  </si>
  <si>
    <t>Mayor o igual de 90</t>
  </si>
  <si>
    <t>PHEV, EREV, BEV, Pila de combustible</t>
  </si>
  <si>
    <t>N1</t>
  </si>
  <si>
    <t>L6e</t>
  </si>
  <si>
    <t>L7e</t>
  </si>
  <si>
    <t>L3e, L4e, L5e con P ≥ 3kW</t>
  </si>
  <si>
    <t>Mayor o igual de 70</t>
  </si>
  <si>
    <t>L1e, L2e</t>
  </si>
  <si>
    <t>Mayor o igual de 60</t>
  </si>
  <si>
    <t>Motorización</t>
  </si>
  <si>
    <t>Categoría</t>
  </si>
  <si>
    <t>Autonomía en modo de funcionamiento eléctrico (km)</t>
  </si>
  <si>
    <t>Límite precio venta vehículo (euros) antes de IVA o IGIC</t>
  </si>
  <si>
    <t>Ayuda</t>
  </si>
  <si>
    <t>PYME o ciudadanos</t>
  </si>
  <si>
    <t>Gran empresa</t>
  </si>
  <si>
    <t>Actuaciones con Método de Cálculo tipo 3</t>
  </si>
  <si>
    <t>Actuaciones con Método de Cálculo tipo 4</t>
  </si>
  <si>
    <t>Desarrollo general del proyecto (DGP)</t>
  </si>
  <si>
    <t>Mayor o igual que 30</t>
  </si>
  <si>
    <t>Equipos de medición, regulación y control</t>
  </si>
  <si>
    <t>Desarrollo o compra de software</t>
  </si>
  <si>
    <t>Redes de tuberías de distribución y subestaciones</t>
  </si>
  <si>
    <t>Biomasa eléctrica</t>
  </si>
  <si>
    <t>Biogás (generación y aprovechamiento eléctrico)</t>
  </si>
  <si>
    <t>Producción biogás, incluyendo generación térmica aplicación industrial</t>
  </si>
  <si>
    <t>Infraestructura de recarga pública de vehículos de bajas o cero emisiones</t>
  </si>
  <si>
    <t>Infraestructura de recarga no pública de vehículos de baja o cero emisiones</t>
  </si>
  <si>
    <t>IV. Movilidad. Infraestructura no pública</t>
  </si>
  <si>
    <t>Biomasa térmica</t>
  </si>
  <si>
    <t>V. Gestión demanda</t>
  </si>
  <si>
    <t>III. Eficiencia energética</t>
  </si>
  <si>
    <t>PYME</t>
  </si>
  <si>
    <t>GRAN EMPRESA</t>
  </si>
  <si>
    <t>Pila de combustible</t>
  </si>
  <si>
    <t>Autonomía</t>
  </si>
  <si>
    <t>Para M1: &gt;=30 - &lt;90km</t>
  </si>
  <si>
    <t>Para M1: &gt;=90km</t>
  </si>
  <si>
    <t>Otra</t>
  </si>
  <si>
    <t>ayuda</t>
  </si>
  <si>
    <t xml:space="preserve"> ---  Datos a cumplimentar por el solicitante  --- </t>
  </si>
  <si>
    <t xml:space="preserve"> ---  Para información: no se puede incluir información ni modificar  --- </t>
  </si>
  <si>
    <t xml:space="preserve">Este documento tiene una doble finalidad: </t>
  </si>
  <si>
    <t>Para ello, se presentan varias pestañas:</t>
  </si>
  <si>
    <t>Este documento no se requiere incluir como parte de la documentación solicitada.</t>
  </si>
  <si>
    <t>Tipología de actuación</t>
  </si>
  <si>
    <t>1. Difusión</t>
  </si>
  <si>
    <t>2. Acompañamiento</t>
  </si>
  <si>
    <t>Totales</t>
  </si>
  <si>
    <t>Costes subvencionables totales</t>
  </si>
  <si>
    <t>Desglose por tipología de actuación</t>
  </si>
  <si>
    <t>Tipo de Beneficiario</t>
  </si>
  <si>
    <t>Ayuda máxima</t>
  </si>
  <si>
    <t>Personas jurídicas de naturaleza privada que no desarrollen actividad económica por la que ofrezcan bienes y/o servicios en el mercado.</t>
  </si>
  <si>
    <t>Programa de incentivos para la concesión de ayudas a Oficinas de Transformación Comunitaria para la promoción y dinamización de comunidades energéticas (Programa CE OFICINAS), en el marco del Plan de Recuperación, Transformación y Resiliencia.</t>
  </si>
  <si>
    <t>Intensidad de ayuda solicitada en %</t>
  </si>
  <si>
    <t>Intensidad de ayuda solicitada %</t>
  </si>
  <si>
    <t xml:space="preserve">Ayuda máxima, €
</t>
  </si>
  <si>
    <t>3. Asesoramiento</t>
  </si>
  <si>
    <t xml:space="preserve">Las tipologías de actuación 1, 2 y 3 comprenden los costes de contratación de servicios para desarrollar las actuaciones descritas en Art. 8.1. de las bases reguladoras. </t>
  </si>
  <si>
    <t>La tipología de actuación 8 comprende aquellos costes subvencionables descritos en Art. 9.3.a. de las bases reguladoras.</t>
  </si>
  <si>
    <t>4. Recursos transversales de la OTC</t>
  </si>
  <si>
    <t>5. Gestión de la solicitud y la justificación</t>
  </si>
  <si>
    <t>Costes Subvencionables</t>
  </si>
  <si>
    <t>Intensidad de ayuda máxima en %,Art. 10.3</t>
  </si>
  <si>
    <t>Valor</t>
  </si>
  <si>
    <t>Tipos de beneficiario</t>
  </si>
  <si>
    <t>Ayuntamientos</t>
  </si>
  <si>
    <t>Diputaciones provinciales</t>
  </si>
  <si>
    <t>Cabildo o consejo insular</t>
  </si>
  <si>
    <t>Entidades públicas dependientes o vinculadas a ayuntamientos siempre que no desarrollen actividad económica por la que ofrezcan bienes y/o servicios en el mercado.</t>
  </si>
  <si>
    <t>Entidades públicas dependientes o vinculadas a diputaciones provinciales siempre que no desarrollen actividad económica por la que ofrezcan bienes y/o servicios en el mercado.</t>
  </si>
  <si>
    <t>Entidades públicas dependientes o vinculadas a cabildos o consejos insulares que no desarrollen actividad económica por la que ofrezcan bienes y/o servicios en el mercado.</t>
  </si>
  <si>
    <t>Comunidades Autónomas</t>
  </si>
  <si>
    <t>Entidades públicas dependientes o vinculadas a Comunidades Autónomas siempre que no desarrollen actividad económica por la que ofrezcan bienes y/o servicios en el mercado.</t>
  </si>
  <si>
    <t>Cualquier otra Entidad local o supralocal, distinta de ayuntamientos, diputaciones provinciales o cabildos o consejos insulares, legalmente constituida</t>
  </si>
  <si>
    <r>
      <t xml:space="preserve">Sector público institucional de la Administración General del Estado, siempre que no desarrollen actividad económica por la que ofrezcan bienes y/o servicios en el mercado. </t>
    </r>
    <r>
      <rPr>
        <u/>
        <sz val="12"/>
        <color rgb="FF494646"/>
        <rFont val="Calibri"/>
        <family val="2"/>
        <scheme val="minor"/>
      </rPr>
      <t>Nota:</t>
    </r>
    <r>
      <rPr>
        <sz val="12"/>
        <color rgb="FF494646"/>
        <rFont val="Calibri"/>
        <family val="2"/>
        <scheme val="minor"/>
      </rPr>
      <t xml:space="preserve"> Se excluye a la AGE como beneficiario.</t>
    </r>
  </si>
  <si>
    <t>Reducción sobre la ayuda máxima</t>
  </si>
  <si>
    <t>2. Para presentar, de manera transparente, el procedimiento para el cálculo de las ayudas.</t>
  </si>
  <si>
    <t>1. Asistir a la preparación del Plan de Trabajo consolidado (Convocatoria, Anexo A.II.a), en particular, para completar las tablas de las secciónes ii y iii de dicho Plan.</t>
  </si>
  <si>
    <t>(se habrán de incluir: contratación de nuevo personal, material de apoyo para las actuaciones, desarrollo y gestión de la web de la OTC, alquileres puntuales para el desarrollo de las actuaciones, etc.)</t>
  </si>
  <si>
    <r>
      <rPr>
        <b/>
        <sz val="14"/>
        <rFont val="Calibri"/>
        <family val="2"/>
        <scheme val="minor"/>
      </rPr>
      <t>1. Datos:</t>
    </r>
    <r>
      <rPr>
        <sz val="14"/>
        <rFont val="Calibri"/>
        <family val="2"/>
        <scheme val="minor"/>
      </rPr>
      <t xml:space="preserve"> donde se pide que el solicitante incluya los datos necesarios para el cálculo de las ayudas. </t>
    </r>
  </si>
  <si>
    <r>
      <rPr>
        <b/>
        <sz val="14"/>
        <rFont val="Calibri"/>
        <family val="2"/>
        <scheme val="minor"/>
      </rPr>
      <t xml:space="preserve">2. Costes Subvencionables_Ayuda: </t>
    </r>
    <r>
      <rPr>
        <sz val="14"/>
        <rFont val="Calibri"/>
        <family val="2"/>
        <scheme val="minor"/>
      </rPr>
      <t>donde se presenta un resumen de los costes subvencionables por actuación y totales, así como el cálculo de la ayuda total solicitada.</t>
    </r>
  </si>
  <si>
    <r>
      <rPr>
        <b/>
        <sz val="14"/>
        <rFont val="Calibri"/>
        <family val="2"/>
        <scheme val="minor"/>
      </rPr>
      <t>3. Costes_Ayuda_Reducción</t>
    </r>
    <r>
      <rPr>
        <sz val="14"/>
        <rFont val="Calibri"/>
        <family val="2"/>
        <scheme val="minor"/>
      </rPr>
      <t>: donde se presenta un resumen de los costes subvencionables, ayuda solicitada y reducción sobre la ayuda máxima.</t>
    </r>
  </si>
  <si>
    <t>&lt;&lt;&lt;&lt; Introduzca la intensidad de ayuda solicitada en %</t>
  </si>
  <si>
    <t>&lt;&lt;&lt;&lt; Introduzca el coste subvencionable para cada actuación</t>
  </si>
  <si>
    <t>Seleccione el tipo de beneficiario de la lista desplegable &gt;&gt;&gt;</t>
  </si>
  <si>
    <t>BENEFICIARIOS E INTENSIDAD DE AYUDA</t>
  </si>
  <si>
    <t>ACTUACIONES Y COSTES SUBVENCIONABLES</t>
  </si>
  <si>
    <t>COSTES SUBVENCIONABLES Y AYUDA</t>
  </si>
  <si>
    <t>COSTES, AYUDA Y REDUCCIÓN DE LA AYUDA MÁXIMA</t>
  </si>
  <si>
    <r>
      <t xml:space="preserve">Límite de Ayuda máxima, €
</t>
    </r>
    <r>
      <rPr>
        <sz val="11"/>
        <color theme="1"/>
        <rFont val="Calibri"/>
        <family val="2"/>
        <scheme val="minor"/>
      </rPr>
      <t>Convocatoria Dip. 9ª.2</t>
    </r>
  </si>
  <si>
    <r>
      <t xml:space="preserve">Ayuda máxima, € según
</t>
    </r>
    <r>
      <rPr>
        <sz val="11"/>
        <color theme="1"/>
        <rFont val="Calibri"/>
        <family val="2"/>
        <scheme val="minor"/>
      </rPr>
      <t>Bases reguladoras Art. 10.3</t>
    </r>
  </si>
  <si>
    <r>
      <t xml:space="preserve">Intensidad de ayuda máxima (Imáx)
</t>
    </r>
    <r>
      <rPr>
        <sz val="11"/>
        <color theme="1"/>
        <rFont val="Calibri"/>
        <family val="2"/>
        <scheme val="minor"/>
      </rPr>
      <t>Bases reguladoras Art. 10.3</t>
    </r>
  </si>
  <si>
    <r>
      <t xml:space="preserve">Límites de </t>
    </r>
    <r>
      <rPr>
        <b/>
        <strike/>
        <sz val="12"/>
        <rFont val="Calibri"/>
        <family val="2"/>
      </rPr>
      <t>A</t>
    </r>
    <r>
      <rPr>
        <b/>
        <sz val="12"/>
        <rFont val="Calibri"/>
        <family val="2"/>
      </rPr>
      <t>yuda máxima por solicitud (€)</t>
    </r>
  </si>
  <si>
    <t>Entidades públicas dependientes o vinculadas a otras, locales o supralocales que no sean ayuntamientos, diputaciones o cabildos o consejos insulares, siempre que no desarrollen actividad económica por la que ofrezcan bienes y/o servicios en el mercado.</t>
  </si>
  <si>
    <r>
      <t xml:space="preserve">La tipología de actuación </t>
    </r>
    <r>
      <rPr>
        <sz val="11"/>
        <rFont val="Times New Roman"/>
        <family val="1"/>
      </rPr>
      <t>4</t>
    </r>
    <r>
      <rPr>
        <sz val="11"/>
        <rFont val="Calibri"/>
        <family val="2"/>
      </rPr>
      <t xml:space="preserve"> comprende aquellos costes subvencionables que podrían estar asociados a más de una tipología de actuación</t>
    </r>
  </si>
  <si>
    <t xml:space="preserve">Coste subvencionable (Cs), €
</t>
  </si>
  <si>
    <t>Ayuda solicitada sin límites, €</t>
  </si>
  <si>
    <t>Ayuda Solicitada</t>
  </si>
  <si>
    <t>Ayuda Solicitada, €</t>
  </si>
  <si>
    <t>Cualquier persona jurídica de naturaleza pública que desarrolle actividad económica por la que ofrezca bienes y/o servicios en el mercado.</t>
  </si>
  <si>
    <t>Cualquier persona jurídica de naturaleza privada que desarrolle actividad económica por la que ofrezca bienes y/o servicios en el mercado.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</si>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</sst>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494646"/>
      <name val="Calibri"/>
      <family val="2"/>
      <scheme val="minor"/>
    </font>
    <font>
      <u/>
      <sz val="12"/>
      <color rgb="FF494646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trike/>
      <sz val="12"/>
      <name val="Calibri"/>
      <family val="2"/>
    </font>
    <font>
      <b/>
      <sz val="12"/>
      <name val="Calibri"/>
      <family val="2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5" borderId="3" xfId="0" applyFill="1" applyBorder="1"/>
    <xf numFmtId="10" fontId="0" fillId="4" borderId="0" xfId="0" applyNumberFormat="1" applyFill="1"/>
    <xf numFmtId="0" fontId="0" fillId="4" borderId="0" xfId="0" applyFill="1" applyProtection="1"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20" fillId="4" borderId="0" xfId="0" applyFont="1" applyFill="1"/>
    <xf numFmtId="0" fontId="21" fillId="4" borderId="0" xfId="0" applyFont="1" applyFill="1"/>
    <xf numFmtId="4" fontId="0" fillId="4" borderId="1" xfId="0" applyNumberFormat="1" applyFill="1" applyBorder="1"/>
    <xf numFmtId="0" fontId="10" fillId="8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vertical="center" wrapText="1"/>
    </xf>
    <xf numFmtId="0" fontId="22" fillId="9" borderId="0" xfId="0" applyFont="1" applyFill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0" fontId="15" fillId="4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3" fontId="15" fillId="6" borderId="1" xfId="0" applyNumberFormat="1" applyFont="1" applyFill="1" applyBorder="1" applyAlignment="1" applyProtection="1">
      <alignment horizontal="center" vertical="center"/>
      <protection locked="0"/>
    </xf>
    <xf numFmtId="4" fontId="17" fillId="6" borderId="1" xfId="0" applyNumberFormat="1" applyFont="1" applyFill="1" applyBorder="1" applyAlignment="1" applyProtection="1">
      <alignment vertical="center" wrapText="1"/>
      <protection locked="0"/>
    </xf>
    <xf numFmtId="0" fontId="1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/>
    <xf numFmtId="3" fontId="0" fillId="4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4" fontId="0" fillId="4" borderId="1" xfId="0" applyNumberForma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10" fontId="7" fillId="4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164" fontId="11" fillId="7" borderId="1" xfId="2" applyNumberFormat="1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26" fillId="5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</cellXfs>
  <cellStyles count="3">
    <cellStyle name="Millares" xfId="2" builtinId="3"/>
    <cellStyle name="Millares 2" xfId="1" xr:uid="{A82EECCA-459B-4934-AB83-51A8D579A0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40821</xdr:colOff>
      <xdr:row>26</xdr:row>
      <xdr:rowOff>108856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2250" cy="5959927"/>
        </a:xfrm>
        <a:prstGeom prst="rect">
          <a:avLst/>
        </a:prstGeom>
      </xdr:spPr>
    </xdr:pic>
    <xdr:clientData/>
  </xdr:twoCellAnchor>
  <xdr:twoCellAnchor editAs="oneCell">
    <xdr:from>
      <xdr:col>5</xdr:col>
      <xdr:colOff>36286</xdr:colOff>
      <xdr:row>0</xdr:row>
      <xdr:rowOff>0</xdr:rowOff>
    </xdr:from>
    <xdr:to>
      <xdr:col>7</xdr:col>
      <xdr:colOff>416570</xdr:colOff>
      <xdr:row>4</xdr:row>
      <xdr:rowOff>56341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63B36-6EA0-72F8-319D-1C6CD9AFE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715" y="0"/>
          <a:ext cx="1976855" cy="890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50474</xdr:colOff>
      <xdr:row>3</xdr:row>
      <xdr:rowOff>8276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AC7BB8-E1C6-4F31-67CC-97ABE375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3076" cy="667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18888</xdr:colOff>
      <xdr:row>0</xdr:row>
      <xdr:rowOff>0</xdr:rowOff>
    </xdr:from>
    <xdr:to>
      <xdr:col>2</xdr:col>
      <xdr:colOff>29051</xdr:colOff>
      <xdr:row>3</xdr:row>
      <xdr:rowOff>94975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0939E-4B48-1DEF-C4BC-3EDAAA31B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8" y="0"/>
          <a:ext cx="1389268" cy="7011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1340983</xdr:colOff>
      <xdr:row>3</xdr:row>
      <xdr:rowOff>27239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731909-E7D6-FDEA-35B6-B3F83BDD1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7333" cy="687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113756</xdr:colOff>
      <xdr:row>2</xdr:row>
      <xdr:rowOff>216696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242A95-FA04-414E-9DF8-7AF7DBD3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2827" cy="68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:W27"/>
  <sheetViews>
    <sheetView topLeftCell="C1" zoomScale="70" zoomScaleNormal="70" workbookViewId="0">
      <selection activeCell="F3" sqref="F3"/>
    </sheetView>
  </sheetViews>
  <sheetFormatPr baseColWidth="10" defaultColWidth="11.453125" defaultRowHeight="14.5" x14ac:dyDescent="0.35"/>
  <cols>
    <col min="1" max="16384" width="11.453125" style="38"/>
  </cols>
  <sheetData>
    <row r="1" spans="7:23" ht="18.75" customHeight="1" x14ac:dyDescent="0.35"/>
    <row r="2" spans="7:23" ht="18.75" customHeight="1" x14ac:dyDescent="0.35"/>
    <row r="9" spans="7:23" x14ac:dyDescent="0.35"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7:23" ht="15" customHeight="1" x14ac:dyDescent="0.35">
      <c r="G10" s="85" t="s">
        <v>81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7:23" ht="42.75" customHeight="1" x14ac:dyDescent="0.35"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7:23" x14ac:dyDescent="0.35"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7:23" x14ac:dyDescent="0.35"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7:23" ht="18.5" x14ac:dyDescent="0.45">
      <c r="G14" s="41" t="s">
        <v>69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39"/>
      <c r="S14" s="39"/>
      <c r="T14" s="39"/>
      <c r="U14" s="39"/>
      <c r="V14" s="39"/>
      <c r="W14" s="39"/>
    </row>
    <row r="15" spans="7:23" ht="18.5" x14ac:dyDescent="0.45">
      <c r="G15" s="42" t="s">
        <v>106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39"/>
      <c r="S15" s="39"/>
      <c r="T15" s="39"/>
      <c r="U15" s="39"/>
      <c r="V15" s="39"/>
      <c r="W15" s="39"/>
    </row>
    <row r="16" spans="7:23" ht="18.5" x14ac:dyDescent="0.45">
      <c r="G16" s="42" t="s">
        <v>105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9"/>
      <c r="S16" s="39"/>
      <c r="T16" s="39"/>
      <c r="U16" s="39"/>
      <c r="V16" s="39"/>
      <c r="W16" s="39"/>
    </row>
    <row r="17" spans="7:23" ht="18.5" x14ac:dyDescent="0.45"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39"/>
      <c r="S17" s="39"/>
      <c r="T17" s="39"/>
      <c r="U17" s="39"/>
      <c r="V17" s="39"/>
      <c r="W17" s="39"/>
    </row>
    <row r="18" spans="7:23" ht="18.5" x14ac:dyDescent="0.45">
      <c r="G18" s="41" t="s">
        <v>70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39"/>
      <c r="S18" s="39"/>
      <c r="T18" s="39"/>
      <c r="U18" s="39"/>
      <c r="V18" s="39"/>
      <c r="W18" s="39"/>
    </row>
    <row r="19" spans="7:23" ht="18.5" x14ac:dyDescent="0.45">
      <c r="G19" s="42" t="s">
        <v>108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39"/>
      <c r="S19" s="39"/>
      <c r="T19" s="39"/>
      <c r="U19" s="39"/>
      <c r="V19" s="39"/>
      <c r="W19" s="39"/>
    </row>
    <row r="20" spans="7:23" ht="18.5" x14ac:dyDescent="0.45">
      <c r="G20" s="42" t="s">
        <v>109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9"/>
      <c r="S20" s="39"/>
      <c r="T20" s="39"/>
      <c r="U20" s="39"/>
      <c r="V20" s="39"/>
      <c r="W20" s="39"/>
    </row>
    <row r="21" spans="7:23" ht="18.5" x14ac:dyDescent="0.45">
      <c r="G21" s="42" t="s">
        <v>110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39"/>
      <c r="S21" s="39"/>
      <c r="T21" s="39"/>
      <c r="U21" s="39"/>
      <c r="V21" s="39"/>
      <c r="W21" s="39"/>
    </row>
    <row r="22" spans="7:23" ht="18.5" x14ac:dyDescent="0.45"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39"/>
      <c r="S22" s="39"/>
      <c r="T22" s="39"/>
      <c r="U22" s="39"/>
      <c r="V22" s="39"/>
      <c r="W22" s="39"/>
    </row>
    <row r="23" spans="7:23" ht="18.5" x14ac:dyDescent="0.45"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39"/>
      <c r="S23" s="39"/>
      <c r="T23" s="39"/>
      <c r="U23" s="39"/>
      <c r="V23" s="39"/>
      <c r="W23" s="39"/>
    </row>
    <row r="24" spans="7:23" ht="18.5" x14ac:dyDescent="0.45"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9"/>
      <c r="S24" s="39"/>
      <c r="T24" s="39"/>
      <c r="U24" s="39"/>
      <c r="V24" s="39"/>
      <c r="W24" s="39"/>
    </row>
    <row r="25" spans="7:23" ht="18.5" x14ac:dyDescent="0.45">
      <c r="G25" s="42" t="s">
        <v>71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39"/>
      <c r="S25" s="39"/>
      <c r="T25" s="39"/>
      <c r="U25" s="39"/>
      <c r="V25" s="39"/>
      <c r="W25" s="39"/>
    </row>
    <row r="26" spans="7:23" x14ac:dyDescent="0.35"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7:23" ht="18.5" x14ac:dyDescent="0.45"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</sheetData>
  <sheetProtection sheet="1" objects="1" scenarios="1"/>
  <mergeCells count="1">
    <mergeCell ref="G10:Q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tabSelected="1" topLeftCell="A4" zoomScale="74" zoomScaleNormal="74" workbookViewId="0">
      <selection activeCell="G4" sqref="G4"/>
    </sheetView>
  </sheetViews>
  <sheetFormatPr baseColWidth="10" defaultColWidth="11.453125" defaultRowHeight="14.5" x14ac:dyDescent="0.35"/>
  <cols>
    <col min="1" max="1" width="2.453125" style="45" customWidth="1"/>
    <col min="2" max="2" width="17" style="45" customWidth="1"/>
    <col min="3" max="3" width="2" style="45" customWidth="1"/>
    <col min="4" max="4" width="62.453125" style="45" customWidth="1"/>
    <col min="5" max="5" width="19.453125" style="45" customWidth="1"/>
    <col min="6" max="7" width="21.453125" style="45" customWidth="1"/>
    <col min="8" max="8" width="23.26953125" style="45" customWidth="1"/>
    <col min="9" max="9" width="9.81640625" style="45" customWidth="1"/>
    <col min="10" max="10" width="9.1796875" style="45" customWidth="1"/>
    <col min="11" max="11" width="8.81640625" style="45" customWidth="1"/>
    <col min="12" max="12" width="6.81640625" style="45" customWidth="1"/>
    <col min="13" max="13" width="5" style="45" customWidth="1"/>
    <col min="14" max="14" width="45.54296875" style="45" customWidth="1"/>
    <col min="15" max="16384" width="11.453125" style="45"/>
  </cols>
  <sheetData>
    <row r="1" spans="1:14" s="56" customFormat="1" ht="24" customHeight="1" x14ac:dyDescent="0.35">
      <c r="A1" s="55"/>
      <c r="B1" s="55"/>
      <c r="C1" s="86" t="s">
        <v>67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5">
      <c r="A2" s="57"/>
      <c r="B2" s="57"/>
    </row>
    <row r="3" spans="1:14" x14ac:dyDescent="0.35">
      <c r="A3" s="57"/>
      <c r="B3" s="57"/>
    </row>
    <row r="4" spans="1:14" x14ac:dyDescent="0.35">
      <c r="A4" s="57"/>
      <c r="B4" s="57"/>
    </row>
    <row r="5" spans="1:14" x14ac:dyDescent="0.35">
      <c r="A5" s="57"/>
      <c r="B5" s="57"/>
    </row>
    <row r="6" spans="1:14" x14ac:dyDescent="0.35">
      <c r="A6" s="57"/>
      <c r="B6" s="57"/>
    </row>
    <row r="7" spans="1:14" ht="24" customHeight="1" x14ac:dyDescent="0.35">
      <c r="A7" s="57"/>
      <c r="B7" s="57"/>
      <c r="D7" s="88" t="s">
        <v>114</v>
      </c>
      <c r="E7" s="89"/>
      <c r="F7" s="89"/>
      <c r="G7" s="89"/>
      <c r="H7" s="90"/>
    </row>
    <row r="9" spans="1:14" ht="33.75" customHeight="1" x14ac:dyDescent="0.35">
      <c r="D9" s="58" t="s">
        <v>78</v>
      </c>
      <c r="E9" s="58" t="s">
        <v>79</v>
      </c>
      <c r="F9" s="59" t="s">
        <v>91</v>
      </c>
      <c r="G9" s="59" t="s">
        <v>82</v>
      </c>
      <c r="H9" s="60"/>
    </row>
    <row r="10" spans="1:14" ht="87" customHeight="1" x14ac:dyDescent="0.35">
      <c r="B10" s="53" t="s">
        <v>113</v>
      </c>
      <c r="D10" s="61" t="s">
        <v>94</v>
      </c>
      <c r="E10" s="54">
        <f>VLOOKUP(D10,Lím_Ayuda_Máx.!C5:D18,2,FALSE)</f>
        <v>260000</v>
      </c>
      <c r="F10" s="54">
        <v>80</v>
      </c>
      <c r="G10" s="62"/>
      <c r="H10" s="52" t="s">
        <v>111</v>
      </c>
    </row>
    <row r="14" spans="1:14" ht="23.25" customHeight="1" x14ac:dyDescent="0.35">
      <c r="D14" s="88" t="s">
        <v>115</v>
      </c>
      <c r="E14" s="89"/>
      <c r="F14" s="89"/>
      <c r="G14" s="89"/>
      <c r="H14" s="90"/>
    </row>
    <row r="15" spans="1:14" x14ac:dyDescent="0.35">
      <c r="D15" s="50"/>
    </row>
    <row r="16" spans="1:14" ht="29" x14ac:dyDescent="0.35">
      <c r="D16" s="51" t="s">
        <v>72</v>
      </c>
      <c r="E16" s="51" t="s">
        <v>90</v>
      </c>
    </row>
    <row r="17" spans="4:6" x14ac:dyDescent="0.35">
      <c r="D17" s="49" t="s">
        <v>73</v>
      </c>
      <c r="E17" s="63"/>
      <c r="F17" s="87" t="s">
        <v>112</v>
      </c>
    </row>
    <row r="18" spans="4:6" x14ac:dyDescent="0.35">
      <c r="D18" s="49" t="s">
        <v>74</v>
      </c>
      <c r="E18" s="63"/>
      <c r="F18" s="87"/>
    </row>
    <row r="19" spans="4:6" x14ac:dyDescent="0.35">
      <c r="D19" s="49" t="s">
        <v>85</v>
      </c>
      <c r="E19" s="63"/>
      <c r="F19" s="87"/>
    </row>
    <row r="20" spans="4:6" x14ac:dyDescent="0.35">
      <c r="D20" s="49" t="s">
        <v>88</v>
      </c>
      <c r="E20" s="63"/>
      <c r="F20" s="87"/>
    </row>
    <row r="21" spans="4:6" x14ac:dyDescent="0.35">
      <c r="D21" s="49" t="s">
        <v>89</v>
      </c>
      <c r="E21" s="63"/>
      <c r="F21" s="87"/>
    </row>
    <row r="22" spans="4:6" x14ac:dyDescent="0.35">
      <c r="D22" s="46" t="s">
        <v>75</v>
      </c>
      <c r="E22" s="47">
        <f>SUM(E17:E21)</f>
        <v>0</v>
      </c>
    </row>
    <row r="23" spans="4:6" ht="14.5" customHeight="1" x14ac:dyDescent="0.35"/>
    <row r="24" spans="4:6" x14ac:dyDescent="0.35">
      <c r="D24" s="45" t="s">
        <v>86</v>
      </c>
    </row>
    <row r="25" spans="4:6" x14ac:dyDescent="0.35">
      <c r="D25" s="48" t="s">
        <v>123</v>
      </c>
    </row>
    <row r="26" spans="4:6" x14ac:dyDescent="0.35">
      <c r="D26" s="48" t="s">
        <v>107</v>
      </c>
    </row>
    <row r="27" spans="4:6" x14ac:dyDescent="0.35">
      <c r="D27" s="45" t="s">
        <v>87</v>
      </c>
    </row>
  </sheetData>
  <sheetProtection sheet="1" objects="1" scenarios="1"/>
  <dataConsolidate/>
  <mergeCells count="4">
    <mergeCell ref="C1:N1"/>
    <mergeCell ref="F17:F21"/>
    <mergeCell ref="D7:H7"/>
    <mergeCell ref="D14:H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Lím_Ayuda_Máx.!$C$5:$C$18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zoomScale="110" zoomScaleNormal="110" workbookViewId="0">
      <selection activeCell="D6" sqref="D6:E6"/>
    </sheetView>
  </sheetViews>
  <sheetFormatPr baseColWidth="10" defaultColWidth="27.54296875" defaultRowHeight="14.5" x14ac:dyDescent="0.35"/>
  <cols>
    <col min="1" max="1" width="11.1796875" style="33" customWidth="1"/>
    <col min="2" max="2" width="8.7265625" style="33" customWidth="1"/>
    <col min="3" max="3" width="7.7265625" style="33" customWidth="1"/>
    <col min="4" max="4" width="40.453125" style="33" customWidth="1"/>
    <col min="5" max="5" width="19.7265625" style="33" customWidth="1"/>
    <col min="6" max="6" width="14.1796875" style="33" customWidth="1"/>
    <col min="7" max="7" width="17.453125" style="33" customWidth="1"/>
    <col min="8" max="8" width="12.1796875" style="33" customWidth="1"/>
    <col min="9" max="9" width="33.1796875" style="33" customWidth="1"/>
    <col min="10" max="10" width="21" style="33" customWidth="1"/>
    <col min="11" max="11" width="18.1796875" style="33" customWidth="1"/>
    <col min="12" max="12" width="15.7265625" style="33" customWidth="1"/>
    <col min="13" max="13" width="16.7265625" style="33" customWidth="1"/>
    <col min="14" max="16384" width="27.54296875" style="33"/>
  </cols>
  <sheetData>
    <row r="1" spans="1:13" s="31" customFormat="1" ht="18.5" x14ac:dyDescent="0.35">
      <c r="A1" s="93" t="s">
        <v>68</v>
      </c>
      <c r="B1" s="93"/>
      <c r="C1" s="93"/>
      <c r="D1" s="93"/>
      <c r="E1" s="93"/>
      <c r="F1" s="93"/>
      <c r="G1" s="93"/>
      <c r="H1" s="93"/>
      <c r="I1" s="81"/>
      <c r="J1" s="81"/>
      <c r="K1" s="81"/>
      <c r="L1" s="81"/>
      <c r="M1" s="81"/>
    </row>
    <row r="2" spans="1:13" s="28" customFormat="1" x14ac:dyDescent="0.35"/>
    <row r="3" spans="1:13" s="28" customFormat="1" x14ac:dyDescent="0.35"/>
    <row r="4" spans="1:13" s="28" customFormat="1" ht="15" customHeight="1" x14ac:dyDescent="0.35"/>
    <row r="5" spans="1:13" s="28" customFormat="1" ht="41.25" customHeight="1" x14ac:dyDescent="0.35"/>
    <row r="6" spans="1:13" s="28" customFormat="1" ht="18.75" customHeight="1" x14ac:dyDescent="0.35">
      <c r="D6" s="91" t="s">
        <v>117</v>
      </c>
      <c r="E6" s="92"/>
    </row>
    <row r="7" spans="1:13" s="28" customFormat="1" ht="15" customHeight="1" x14ac:dyDescent="0.35"/>
    <row r="8" spans="1:13" s="28" customFormat="1" ht="29.25" customHeight="1" x14ac:dyDescent="0.35">
      <c r="D8" s="74" t="s">
        <v>76</v>
      </c>
      <c r="E8" s="72">
        <f>Datos!E22</f>
        <v>0</v>
      </c>
    </row>
    <row r="9" spans="1:13" s="28" customFormat="1" ht="27" customHeight="1" x14ac:dyDescent="0.35">
      <c r="D9" s="74" t="s">
        <v>126</v>
      </c>
      <c r="E9" s="72">
        <f>Cálculos!I15</f>
        <v>0</v>
      </c>
    </row>
    <row r="10" spans="1:13" s="28" customFormat="1" ht="34.5" customHeight="1" x14ac:dyDescent="0.35">
      <c r="D10" s="74" t="s">
        <v>104</v>
      </c>
      <c r="E10" s="73" t="e">
        <f>(Cálculos!F15-E9)/Cálculos!F15</f>
        <v>#DIV/0!</v>
      </c>
    </row>
    <row r="11" spans="1:13" s="28" customFormat="1" x14ac:dyDescent="0.35"/>
    <row r="12" spans="1:13" s="28" customFormat="1" x14ac:dyDescent="0.35">
      <c r="E12" s="32"/>
    </row>
    <row r="13" spans="1:13" s="28" customFormat="1" x14ac:dyDescent="0.35"/>
    <row r="14" spans="1:13" s="28" customFormat="1" x14ac:dyDescent="0.35"/>
  </sheetData>
  <sheetProtection algorithmName="SHA-512" hashValue="z0b7b+n8+bTPhldri2JPIhjYG19Oge/WFk5DUrc2eqrad2+pBgsGhuh2mmg3wYpimM+I27Fs7SJOw1dZ6geFQw==" saltValue="DQA2ixDMdlDPDyh4n/2AMA==" spinCount="100000" sheet="1" objects="1" scenarios="1"/>
  <mergeCells count="2">
    <mergeCell ref="D6:E6"/>
    <mergeCell ref="A1:H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showGridLines="0" zoomScale="80" zoomScaleNormal="80" workbookViewId="0">
      <selection activeCell="A7" sqref="A7:I7"/>
    </sheetView>
  </sheetViews>
  <sheetFormatPr baseColWidth="10" defaultColWidth="11.453125" defaultRowHeight="14.5" x14ac:dyDescent="0.35"/>
  <cols>
    <col min="1" max="1" width="68.453125" style="28" customWidth="1"/>
    <col min="2" max="2" width="27.54296875" style="28" customWidth="1"/>
    <col min="3" max="3" width="20.26953125" style="28" customWidth="1"/>
    <col min="4" max="4" width="21.54296875" style="28" customWidth="1"/>
    <col min="5" max="5" width="21" style="28" customWidth="1"/>
    <col min="6" max="6" width="18.26953125" style="28" customWidth="1"/>
    <col min="7" max="7" width="19" style="28" customWidth="1"/>
    <col min="8" max="8" width="19.453125" style="28" customWidth="1"/>
    <col min="9" max="9" width="15.81640625" style="28" customWidth="1"/>
    <col min="10" max="10" width="17.453125" style="28" customWidth="1"/>
    <col min="11" max="16384" width="11.453125" style="28"/>
  </cols>
  <sheetData>
    <row r="1" spans="1:10" s="31" customFormat="1" ht="23.5" x14ac:dyDescent="0.35">
      <c r="A1" s="95" t="s">
        <v>68</v>
      </c>
      <c r="B1" s="95"/>
      <c r="C1" s="95"/>
      <c r="D1" s="95"/>
      <c r="E1" s="95"/>
      <c r="F1" s="95"/>
      <c r="G1" s="95"/>
      <c r="H1" s="95"/>
      <c r="I1" s="95"/>
      <c r="J1" s="95"/>
    </row>
    <row r="7" spans="1:10" ht="25.5" customHeight="1" x14ac:dyDescent="0.35">
      <c r="A7" s="91" t="s">
        <v>116</v>
      </c>
      <c r="B7" s="94"/>
      <c r="C7" s="94"/>
      <c r="D7" s="94"/>
      <c r="E7" s="94"/>
      <c r="F7" s="94"/>
      <c r="G7" s="94"/>
      <c r="H7" s="94"/>
      <c r="I7" s="92"/>
    </row>
    <row r="9" spans="1:10" ht="58" x14ac:dyDescent="0.35">
      <c r="A9" s="64" t="s">
        <v>77</v>
      </c>
      <c r="B9" s="64" t="s">
        <v>124</v>
      </c>
      <c r="C9" s="64" t="s">
        <v>120</v>
      </c>
      <c r="D9" s="64" t="s">
        <v>119</v>
      </c>
      <c r="E9" s="64" t="s">
        <v>118</v>
      </c>
      <c r="F9" s="65" t="s">
        <v>84</v>
      </c>
      <c r="G9" s="64" t="s">
        <v>83</v>
      </c>
      <c r="H9" s="64" t="s">
        <v>125</v>
      </c>
      <c r="I9" s="64" t="s">
        <v>127</v>
      </c>
    </row>
    <row r="10" spans="1:10" x14ac:dyDescent="0.35">
      <c r="A10" s="66" t="s">
        <v>73</v>
      </c>
      <c r="B10" s="43">
        <f>Datos!E17</f>
        <v>0</v>
      </c>
      <c r="C10" s="67"/>
      <c r="D10" s="68"/>
      <c r="E10" s="67"/>
      <c r="F10" s="43"/>
      <c r="G10" s="67"/>
      <c r="H10" s="67"/>
      <c r="I10" s="67"/>
    </row>
    <row r="11" spans="1:10" x14ac:dyDescent="0.35">
      <c r="A11" s="66" t="s">
        <v>74</v>
      </c>
      <c r="B11" s="43">
        <f>Datos!E18</f>
        <v>0</v>
      </c>
      <c r="C11" s="67"/>
      <c r="D11" s="68"/>
      <c r="E11" s="67"/>
      <c r="F11" s="43"/>
      <c r="G11" s="67"/>
      <c r="H11" s="67"/>
      <c r="I11" s="67"/>
    </row>
    <row r="12" spans="1:10" ht="14.5" customHeight="1" x14ac:dyDescent="0.35">
      <c r="A12" s="66" t="s">
        <v>85</v>
      </c>
      <c r="B12" s="43">
        <f>Datos!E19</f>
        <v>0</v>
      </c>
      <c r="C12" s="67"/>
      <c r="D12" s="68"/>
      <c r="E12" s="67"/>
      <c r="F12" s="43"/>
      <c r="G12" s="67"/>
      <c r="H12" s="67"/>
      <c r="I12" s="67"/>
    </row>
    <row r="13" spans="1:10" x14ac:dyDescent="0.35">
      <c r="A13" s="66" t="s">
        <v>88</v>
      </c>
      <c r="B13" s="43">
        <f>Datos!E20</f>
        <v>0</v>
      </c>
      <c r="C13" s="67"/>
      <c r="D13" s="68"/>
      <c r="E13" s="67"/>
      <c r="F13" s="43"/>
      <c r="G13" s="67"/>
      <c r="H13" s="67"/>
      <c r="I13" s="67"/>
    </row>
    <row r="14" spans="1:10" x14ac:dyDescent="0.35">
      <c r="A14" s="66" t="s">
        <v>89</v>
      </c>
      <c r="B14" s="43">
        <f>Datos!E21</f>
        <v>0</v>
      </c>
      <c r="C14" s="67"/>
      <c r="D14" s="68"/>
      <c r="E14" s="67"/>
      <c r="F14" s="43"/>
      <c r="G14" s="67"/>
      <c r="H14" s="67"/>
      <c r="I14" s="67"/>
    </row>
    <row r="15" spans="1:10" x14ac:dyDescent="0.35">
      <c r="A15" s="66" t="s">
        <v>75</v>
      </c>
      <c r="B15" s="69">
        <f>SUM(B10:B14)</f>
        <v>0</v>
      </c>
      <c r="C15" s="70">
        <v>80</v>
      </c>
      <c r="D15" s="69">
        <f>C15*B15/100</f>
        <v>0</v>
      </c>
      <c r="E15" s="69">
        <f>Datos!$E$10</f>
        <v>260000</v>
      </c>
      <c r="F15" s="71">
        <f t="shared" ref="F15" si="0">MIN(D15,E15)</f>
        <v>0</v>
      </c>
      <c r="G15" s="70">
        <f>Datos!G10</f>
        <v>0</v>
      </c>
      <c r="H15" s="69">
        <f>B15*G15/100</f>
        <v>0</v>
      </c>
      <c r="I15" s="69">
        <f>MIN(F15,H15)</f>
        <v>0</v>
      </c>
    </row>
  </sheetData>
  <sheetProtection algorithmName="SHA-512" hashValue="c50zPlEaaCtI0OIwXlyyD7bYhHAj6QLFGKpuOSg+UU6lul08c1MJJ0wTVToUiaGOFPIea2NFlVBotss3rnJzCw==" saltValue="38rxuRTt0kyWMYW54H9I5A==" spinCount="100000" sheet="1" objects="1" scenarios="1"/>
  <mergeCells count="2">
    <mergeCell ref="A7:I7"/>
    <mergeCell ref="A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7"/>
  <sheetViews>
    <sheetView topLeftCell="A4" zoomScale="70" zoomScaleNormal="70" workbookViewId="0">
      <selection activeCell="B5" sqref="B5"/>
    </sheetView>
  </sheetViews>
  <sheetFormatPr baseColWidth="10" defaultColWidth="10.81640625" defaultRowHeight="14.5" x14ac:dyDescent="0.35"/>
  <cols>
    <col min="1" max="1" width="18.26953125" style="79" customWidth="1"/>
    <col min="2" max="2" width="14.7265625" style="1" customWidth="1"/>
    <col min="3" max="3" width="86.54296875" style="1" customWidth="1"/>
    <col min="4" max="4" width="27" style="1" customWidth="1"/>
    <col min="5" max="5" width="10.81640625" style="79" customWidth="1"/>
    <col min="6" max="23" width="10.81640625" style="79"/>
    <col min="24" max="16384" width="10.81640625" style="1"/>
  </cols>
  <sheetData>
    <row r="1" spans="1:23" s="78" customFormat="1" ht="23.5" x14ac:dyDescent="0.35">
      <c r="A1" s="77"/>
      <c r="C1" s="96" t="s">
        <v>68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s="79" customFormat="1" x14ac:dyDescent="0.35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3" s="79" customFormat="1" ht="27.65" customHeight="1" x14ac:dyDescent="0.35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3" ht="54.75" customHeight="1" x14ac:dyDescent="0.35">
      <c r="B4" s="44" t="s">
        <v>92</v>
      </c>
      <c r="C4" s="44" t="s">
        <v>93</v>
      </c>
      <c r="D4" s="44" t="s">
        <v>121</v>
      </c>
    </row>
    <row r="5" spans="1:23" ht="27.75" customHeight="1" x14ac:dyDescent="0.35">
      <c r="B5" s="34">
        <v>1</v>
      </c>
      <c r="C5" s="35" t="s">
        <v>94</v>
      </c>
      <c r="D5" s="75">
        <v>260000</v>
      </c>
    </row>
    <row r="6" spans="1:23" ht="46.5" customHeight="1" x14ac:dyDescent="0.35">
      <c r="B6" s="36">
        <v>2</v>
      </c>
      <c r="C6" s="37" t="s">
        <v>95</v>
      </c>
      <c r="D6" s="76">
        <v>560000</v>
      </c>
    </row>
    <row r="7" spans="1:23" ht="25.5" customHeight="1" x14ac:dyDescent="0.35">
      <c r="B7" s="34">
        <v>3</v>
      </c>
      <c r="C7" s="35" t="s">
        <v>96</v>
      </c>
      <c r="D7" s="75">
        <v>560000</v>
      </c>
    </row>
    <row r="8" spans="1:23" ht="79.5" customHeight="1" x14ac:dyDescent="0.35">
      <c r="B8" s="36">
        <v>4</v>
      </c>
      <c r="C8" s="37" t="s">
        <v>97</v>
      </c>
      <c r="D8" s="76">
        <v>260000</v>
      </c>
    </row>
    <row r="9" spans="1:23" ht="69.75" customHeight="1" x14ac:dyDescent="0.35">
      <c r="B9" s="34">
        <v>5</v>
      </c>
      <c r="C9" s="35" t="s">
        <v>98</v>
      </c>
      <c r="D9" s="75">
        <v>560000</v>
      </c>
    </row>
    <row r="10" spans="1:23" ht="80.25" customHeight="1" x14ac:dyDescent="0.35">
      <c r="B10" s="36">
        <v>6</v>
      </c>
      <c r="C10" s="37" t="s">
        <v>99</v>
      </c>
      <c r="D10" s="76">
        <v>560000</v>
      </c>
    </row>
    <row r="11" spans="1:23" ht="66.75" customHeight="1" x14ac:dyDescent="0.35">
      <c r="B11" s="34">
        <v>7</v>
      </c>
      <c r="C11" s="35" t="s">
        <v>122</v>
      </c>
      <c r="D11" s="75">
        <v>410000</v>
      </c>
    </row>
    <row r="12" spans="1:23" ht="69.75" customHeight="1" x14ac:dyDescent="0.35">
      <c r="B12" s="36">
        <v>8</v>
      </c>
      <c r="C12" s="37" t="s">
        <v>100</v>
      </c>
      <c r="D12" s="76">
        <v>890000</v>
      </c>
    </row>
    <row r="13" spans="1:23" ht="93.75" customHeight="1" x14ac:dyDescent="0.35">
      <c r="B13" s="34">
        <v>9</v>
      </c>
      <c r="C13" s="35" t="s">
        <v>101</v>
      </c>
      <c r="D13" s="75">
        <v>890000</v>
      </c>
    </row>
    <row r="14" spans="1:23" ht="51" customHeight="1" x14ac:dyDescent="0.35">
      <c r="B14" s="36">
        <v>10</v>
      </c>
      <c r="C14" s="37" t="s">
        <v>103</v>
      </c>
      <c r="D14" s="76">
        <v>890000</v>
      </c>
    </row>
    <row r="15" spans="1:23" ht="51.75" customHeight="1" x14ac:dyDescent="0.35">
      <c r="B15" s="34">
        <v>11</v>
      </c>
      <c r="C15" s="35" t="s">
        <v>128</v>
      </c>
      <c r="D15" s="75">
        <v>200000</v>
      </c>
    </row>
    <row r="16" spans="1:23" ht="31" x14ac:dyDescent="0.35">
      <c r="B16" s="36">
        <v>12</v>
      </c>
      <c r="C16" s="37" t="s">
        <v>80</v>
      </c>
      <c r="D16" s="76">
        <v>410000</v>
      </c>
    </row>
    <row r="17" spans="2:4" ht="31" x14ac:dyDescent="0.35">
      <c r="B17" s="34">
        <v>13</v>
      </c>
      <c r="C17" s="35" t="s">
        <v>102</v>
      </c>
      <c r="D17" s="75">
        <v>410000</v>
      </c>
    </row>
    <row r="18" spans="2:4" s="79" customFormat="1" ht="31" x14ac:dyDescent="0.35">
      <c r="B18" s="82">
        <v>14</v>
      </c>
      <c r="C18" s="83" t="s">
        <v>129</v>
      </c>
      <c r="D18" s="84">
        <v>200000</v>
      </c>
    </row>
    <row r="19" spans="2:4" s="79" customFormat="1" x14ac:dyDescent="0.35"/>
    <row r="20" spans="2:4" s="79" customFormat="1" x14ac:dyDescent="0.35"/>
    <row r="21" spans="2:4" s="79" customFormat="1" x14ac:dyDescent="0.35"/>
    <row r="22" spans="2:4" s="79" customFormat="1" x14ac:dyDescent="0.35">
      <c r="D22" s="79" t="s">
        <v>130</v>
      </c>
    </row>
    <row r="23" spans="2:4" s="79" customFormat="1" x14ac:dyDescent="0.35"/>
    <row r="24" spans="2:4" s="79" customFormat="1" x14ac:dyDescent="0.35"/>
    <row r="25" spans="2:4" s="79" customFormat="1" x14ac:dyDescent="0.35"/>
    <row r="26" spans="2:4" s="79" customFormat="1" x14ac:dyDescent="0.35"/>
    <row r="27" spans="2:4" s="79" customFormat="1" x14ac:dyDescent="0.35"/>
    <row r="28" spans="2:4" s="79" customFormat="1" x14ac:dyDescent="0.35"/>
    <row r="29" spans="2:4" s="79" customFormat="1" x14ac:dyDescent="0.35"/>
    <row r="30" spans="2:4" s="79" customFormat="1" x14ac:dyDescent="0.35"/>
    <row r="31" spans="2:4" s="79" customFormat="1" x14ac:dyDescent="0.35"/>
    <row r="32" spans="2:4" s="79" customFormat="1" x14ac:dyDescent="0.35"/>
    <row r="33" s="79" customFormat="1" x14ac:dyDescent="0.35"/>
    <row r="34" s="79" customFormat="1" x14ac:dyDescent="0.35"/>
    <row r="35" s="79" customFormat="1" x14ac:dyDescent="0.35"/>
    <row r="36" s="79" customFormat="1" x14ac:dyDescent="0.35"/>
    <row r="37" s="79" customFormat="1" x14ac:dyDescent="0.35"/>
    <row r="38" s="79" customFormat="1" x14ac:dyDescent="0.35"/>
    <row r="39" s="79" customFormat="1" x14ac:dyDescent="0.35"/>
    <row r="40" s="79" customFormat="1" x14ac:dyDescent="0.35"/>
    <row r="41" s="79" customFormat="1" x14ac:dyDescent="0.35"/>
    <row r="42" s="79" customFormat="1" x14ac:dyDescent="0.35"/>
    <row r="43" s="79" customFormat="1" x14ac:dyDescent="0.35"/>
    <row r="44" s="79" customFormat="1" x14ac:dyDescent="0.35"/>
    <row r="45" s="79" customFormat="1" x14ac:dyDescent="0.35"/>
    <row r="46" s="79" customFormat="1" x14ac:dyDescent="0.35"/>
    <row r="47" s="79" customFormat="1" x14ac:dyDescent="0.35"/>
    <row r="48" s="79" customFormat="1" x14ac:dyDescent="0.35"/>
    <row r="49" s="79" customFormat="1" x14ac:dyDescent="0.35"/>
    <row r="50" s="79" customFormat="1" x14ac:dyDescent="0.35"/>
    <row r="51" s="79" customFormat="1" x14ac:dyDescent="0.35"/>
    <row r="52" s="79" customFormat="1" x14ac:dyDescent="0.35"/>
    <row r="53" s="79" customFormat="1" x14ac:dyDescent="0.35"/>
    <row r="54" s="79" customFormat="1" x14ac:dyDescent="0.35"/>
    <row r="55" s="79" customFormat="1" x14ac:dyDescent="0.35"/>
    <row r="56" s="79" customFormat="1" x14ac:dyDescent="0.35"/>
    <row r="57" s="79" customFormat="1" x14ac:dyDescent="0.35"/>
    <row r="58" s="79" customFormat="1" x14ac:dyDescent="0.35"/>
    <row r="59" s="79" customFormat="1" x14ac:dyDescent="0.35"/>
    <row r="60" s="79" customFormat="1" x14ac:dyDescent="0.35"/>
    <row r="61" s="79" customFormat="1" x14ac:dyDescent="0.35"/>
    <row r="62" s="79" customFormat="1" x14ac:dyDescent="0.35"/>
    <row r="63" s="79" customFormat="1" x14ac:dyDescent="0.35"/>
    <row r="64" s="79" customFormat="1" x14ac:dyDescent="0.35"/>
    <row r="65" s="79" customFormat="1" x14ac:dyDescent="0.35"/>
    <row r="66" s="79" customFormat="1" x14ac:dyDescent="0.35"/>
    <row r="67" s="79" customFormat="1" x14ac:dyDescent="0.35"/>
    <row r="68" s="79" customFormat="1" x14ac:dyDescent="0.35"/>
    <row r="69" s="79" customFormat="1" x14ac:dyDescent="0.35"/>
    <row r="70" s="79" customFormat="1" x14ac:dyDescent="0.35"/>
    <row r="71" s="79" customFormat="1" x14ac:dyDescent="0.35"/>
    <row r="72" s="79" customFormat="1" x14ac:dyDescent="0.35"/>
    <row r="73" s="79" customFormat="1" x14ac:dyDescent="0.35"/>
    <row r="74" s="79" customFormat="1" x14ac:dyDescent="0.35"/>
    <row r="75" s="79" customFormat="1" x14ac:dyDescent="0.35"/>
    <row r="76" s="79" customFormat="1" x14ac:dyDescent="0.35"/>
    <row r="77" s="79" customFormat="1" x14ac:dyDescent="0.35"/>
    <row r="78" s="79" customFormat="1" x14ac:dyDescent="0.35"/>
    <row r="79" s="79" customFormat="1" x14ac:dyDescent="0.35"/>
    <row r="80" s="79" customFormat="1" x14ac:dyDescent="0.35"/>
    <row r="81" s="79" customFormat="1" x14ac:dyDescent="0.35"/>
    <row r="82" s="79" customFormat="1" x14ac:dyDescent="0.35"/>
    <row r="83" s="79" customFormat="1" x14ac:dyDescent="0.35"/>
    <row r="84" s="79" customFormat="1" x14ac:dyDescent="0.35"/>
    <row r="85" s="79" customFormat="1" x14ac:dyDescent="0.35"/>
    <row r="86" s="79" customFormat="1" x14ac:dyDescent="0.35"/>
    <row r="87" s="79" customFormat="1" x14ac:dyDescent="0.35"/>
    <row r="88" s="79" customFormat="1" x14ac:dyDescent="0.35"/>
    <row r="89" s="79" customFormat="1" x14ac:dyDescent="0.35"/>
    <row r="90" s="79" customFormat="1" x14ac:dyDescent="0.35"/>
    <row r="91" s="79" customFormat="1" x14ac:dyDescent="0.35"/>
    <row r="92" s="79" customFormat="1" x14ac:dyDescent="0.35"/>
    <row r="93" s="79" customFormat="1" x14ac:dyDescent="0.35"/>
    <row r="94" s="79" customFormat="1" x14ac:dyDescent="0.35"/>
    <row r="95" s="79" customFormat="1" x14ac:dyDescent="0.35"/>
    <row r="96" s="79" customFormat="1" x14ac:dyDescent="0.35"/>
    <row r="97" s="79" customFormat="1" x14ac:dyDescent="0.35"/>
    <row r="98" s="79" customFormat="1" x14ac:dyDescent="0.35"/>
    <row r="99" s="79" customFormat="1" x14ac:dyDescent="0.35"/>
    <row r="100" s="79" customFormat="1" x14ac:dyDescent="0.35"/>
    <row r="101" s="79" customFormat="1" x14ac:dyDescent="0.35"/>
    <row r="102" s="79" customFormat="1" x14ac:dyDescent="0.35"/>
    <row r="103" s="79" customFormat="1" x14ac:dyDescent="0.35"/>
    <row r="104" s="79" customFormat="1" x14ac:dyDescent="0.35"/>
    <row r="105" s="79" customFormat="1" x14ac:dyDescent="0.35"/>
    <row r="106" s="79" customFormat="1" x14ac:dyDescent="0.35"/>
    <row r="107" s="79" customFormat="1" x14ac:dyDescent="0.35"/>
    <row r="108" s="79" customFormat="1" x14ac:dyDescent="0.35"/>
    <row r="109" s="79" customFormat="1" x14ac:dyDescent="0.35"/>
    <row r="110" s="79" customFormat="1" x14ac:dyDescent="0.35"/>
    <row r="111" s="79" customFormat="1" x14ac:dyDescent="0.35"/>
    <row r="112" s="79" customFormat="1" x14ac:dyDescent="0.35"/>
    <row r="113" s="79" customFormat="1" x14ac:dyDescent="0.35"/>
    <row r="114" s="79" customFormat="1" x14ac:dyDescent="0.35"/>
    <row r="115" s="79" customFormat="1" x14ac:dyDescent="0.35"/>
    <row r="116" s="79" customFormat="1" x14ac:dyDescent="0.35"/>
    <row r="117" s="79" customFormat="1" x14ac:dyDescent="0.35"/>
    <row r="118" s="79" customFormat="1" x14ac:dyDescent="0.35"/>
    <row r="119" s="79" customFormat="1" x14ac:dyDescent="0.35"/>
    <row r="120" s="79" customFormat="1" x14ac:dyDescent="0.35"/>
    <row r="121" s="79" customFormat="1" x14ac:dyDescent="0.35"/>
    <row r="122" s="79" customFormat="1" x14ac:dyDescent="0.35"/>
    <row r="123" s="79" customFormat="1" x14ac:dyDescent="0.35"/>
    <row r="124" s="79" customFormat="1" x14ac:dyDescent="0.35"/>
    <row r="125" s="79" customFormat="1" x14ac:dyDescent="0.35"/>
    <row r="126" s="79" customFormat="1" x14ac:dyDescent="0.35"/>
    <row r="127" s="79" customFormat="1" x14ac:dyDescent="0.35"/>
    <row r="128" s="79" customFormat="1" x14ac:dyDescent="0.35"/>
    <row r="129" s="79" customFormat="1" x14ac:dyDescent="0.35"/>
    <row r="130" s="79" customFormat="1" x14ac:dyDescent="0.35"/>
    <row r="131" s="79" customFormat="1" x14ac:dyDescent="0.35"/>
    <row r="132" s="79" customFormat="1" x14ac:dyDescent="0.35"/>
    <row r="133" s="79" customFormat="1" x14ac:dyDescent="0.35"/>
    <row r="134" s="79" customFormat="1" x14ac:dyDescent="0.35"/>
    <row r="135" s="79" customFormat="1" x14ac:dyDescent="0.35"/>
    <row r="136" s="79" customFormat="1" x14ac:dyDescent="0.35"/>
    <row r="137" s="79" customFormat="1" x14ac:dyDescent="0.35"/>
    <row r="138" s="79" customFormat="1" x14ac:dyDescent="0.35"/>
    <row r="139" s="79" customFormat="1" x14ac:dyDescent="0.35"/>
    <row r="140" s="79" customFormat="1" x14ac:dyDescent="0.35"/>
    <row r="141" s="79" customFormat="1" x14ac:dyDescent="0.35"/>
    <row r="142" s="79" customFormat="1" x14ac:dyDescent="0.35"/>
    <row r="143" s="79" customFormat="1" x14ac:dyDescent="0.35"/>
    <row r="144" s="79" customFormat="1" x14ac:dyDescent="0.35"/>
    <row r="145" s="79" customFormat="1" x14ac:dyDescent="0.35"/>
    <row r="146" s="79" customFormat="1" x14ac:dyDescent="0.35"/>
    <row r="147" s="79" customFormat="1" x14ac:dyDescent="0.35"/>
    <row r="148" s="79" customFormat="1" x14ac:dyDescent="0.35"/>
    <row r="149" s="79" customFormat="1" x14ac:dyDescent="0.35"/>
    <row r="150" s="79" customFormat="1" x14ac:dyDescent="0.35"/>
    <row r="151" s="79" customFormat="1" x14ac:dyDescent="0.35"/>
    <row r="152" s="79" customFormat="1" x14ac:dyDescent="0.35"/>
    <row r="153" s="79" customFormat="1" x14ac:dyDescent="0.35"/>
    <row r="154" s="79" customFormat="1" x14ac:dyDescent="0.35"/>
    <row r="155" s="79" customFormat="1" x14ac:dyDescent="0.35"/>
    <row r="156" s="79" customFormat="1" x14ac:dyDescent="0.35"/>
    <row r="157" s="79" customFormat="1" x14ac:dyDescent="0.35"/>
    <row r="158" s="79" customFormat="1" x14ac:dyDescent="0.35"/>
    <row r="159" s="79" customFormat="1" x14ac:dyDescent="0.35"/>
    <row r="160" s="79" customFormat="1" x14ac:dyDescent="0.35"/>
    <row r="161" s="79" customFormat="1" x14ac:dyDescent="0.35"/>
    <row r="162" s="79" customFormat="1" x14ac:dyDescent="0.35"/>
    <row r="163" s="79" customFormat="1" x14ac:dyDescent="0.35"/>
    <row r="164" s="79" customFormat="1" x14ac:dyDescent="0.35"/>
    <row r="165" s="79" customFormat="1" x14ac:dyDescent="0.35"/>
    <row r="166" s="79" customFormat="1" x14ac:dyDescent="0.35"/>
    <row r="167" s="79" customFormat="1" x14ac:dyDescent="0.35"/>
    <row r="168" s="79" customFormat="1" x14ac:dyDescent="0.35"/>
    <row r="169" s="79" customFormat="1" x14ac:dyDescent="0.35"/>
    <row r="170" s="79" customFormat="1" x14ac:dyDescent="0.35"/>
    <row r="171" s="79" customFormat="1" x14ac:dyDescent="0.35"/>
    <row r="172" s="79" customFormat="1" x14ac:dyDescent="0.35"/>
    <row r="173" s="79" customFormat="1" x14ac:dyDescent="0.35"/>
    <row r="174" s="79" customFormat="1" x14ac:dyDescent="0.35"/>
    <row r="175" s="79" customFormat="1" x14ac:dyDescent="0.35"/>
    <row r="176" s="79" customFormat="1" x14ac:dyDescent="0.35"/>
    <row r="177" s="79" customFormat="1" x14ac:dyDescent="0.35"/>
    <row r="178" s="79" customFormat="1" x14ac:dyDescent="0.35"/>
    <row r="179" s="79" customFormat="1" x14ac:dyDescent="0.35"/>
    <row r="180" s="79" customFormat="1" x14ac:dyDescent="0.35"/>
    <row r="181" s="79" customFormat="1" x14ac:dyDescent="0.35"/>
    <row r="182" s="79" customFormat="1" x14ac:dyDescent="0.35"/>
    <row r="183" s="79" customFormat="1" x14ac:dyDescent="0.35"/>
    <row r="184" s="79" customFormat="1" x14ac:dyDescent="0.35"/>
    <row r="185" s="79" customFormat="1" x14ac:dyDescent="0.35"/>
    <row r="186" s="79" customFormat="1" x14ac:dyDescent="0.35"/>
    <row r="187" s="79" customFormat="1" x14ac:dyDescent="0.35"/>
  </sheetData>
  <sheetProtection sheet="1" objects="1" scenarios="1"/>
  <mergeCells count="1">
    <mergeCell ref="C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zoomScale="91" zoomScaleNormal="91" workbookViewId="0">
      <selection activeCell="B11" sqref="B10:B11"/>
    </sheetView>
  </sheetViews>
  <sheetFormatPr baseColWidth="10" defaultRowHeight="14.5" x14ac:dyDescent="0.35"/>
  <cols>
    <col min="1" max="1" width="29.453125" customWidth="1"/>
    <col min="2" max="2" width="41.81640625" customWidth="1"/>
    <col min="3" max="3" width="28.26953125" customWidth="1"/>
    <col min="4" max="4" width="43.81640625" customWidth="1"/>
    <col min="5" max="5" width="28.7265625" customWidth="1"/>
  </cols>
  <sheetData>
    <row r="1" spans="1:5" ht="54.75" customHeight="1" x14ac:dyDescent="0.35">
      <c r="B1" s="10" t="s">
        <v>2</v>
      </c>
      <c r="C1" s="10" t="s">
        <v>3</v>
      </c>
      <c r="D1" s="10" t="s">
        <v>4</v>
      </c>
      <c r="E1" s="29"/>
    </row>
    <row r="2" spans="1:5" x14ac:dyDescent="0.35">
      <c r="A2" s="24"/>
      <c r="B2" s="3" t="str">
        <f>Combo!A2</f>
        <v>Biomasa eléctrica</v>
      </c>
      <c r="C2" s="4">
        <v>645</v>
      </c>
      <c r="D2" s="5">
        <v>2755</v>
      </c>
      <c r="E2" s="3" t="s">
        <v>18</v>
      </c>
    </row>
    <row r="3" spans="1:5" x14ac:dyDescent="0.35">
      <c r="A3" s="24"/>
      <c r="B3" s="3" t="str">
        <f>Combo!A3</f>
        <v>Biogás (generación y aprovechamiento eléctrico)</v>
      </c>
      <c r="C3" s="4">
        <v>364</v>
      </c>
      <c r="D3" s="5">
        <v>2676</v>
      </c>
      <c r="E3" s="3" t="s">
        <v>18</v>
      </c>
    </row>
    <row r="4" spans="1:5" x14ac:dyDescent="0.35">
      <c r="A4" s="24"/>
      <c r="B4" s="3" t="str">
        <f>Combo!A4</f>
        <v>Biogás (solo aprovechamiento eléctrico)</v>
      </c>
      <c r="C4" s="4">
        <v>364</v>
      </c>
      <c r="D4" s="4">
        <v>481</v>
      </c>
      <c r="E4" s="3" t="s">
        <v>18</v>
      </c>
    </row>
    <row r="5" spans="1:5" x14ac:dyDescent="0.35">
      <c r="A5" s="24"/>
      <c r="B5" s="3" t="str">
        <f>Combo!A5</f>
        <v>Instalación eólica (P &gt; 500 kW)</v>
      </c>
      <c r="C5" s="4">
        <v>258</v>
      </c>
      <c r="D5" s="5">
        <v>1070</v>
      </c>
      <c r="E5" s="3" t="s">
        <v>18</v>
      </c>
    </row>
    <row r="6" spans="1:5" x14ac:dyDescent="0.35">
      <c r="A6" s="24"/>
      <c r="B6" s="3" t="str">
        <f>Combo!A6</f>
        <v>Instalación eólica (P ≤ 500 kW)</v>
      </c>
      <c r="C6" s="4">
        <v>129</v>
      </c>
      <c r="D6" s="5">
        <v>3072</v>
      </c>
      <c r="E6" s="3" t="s">
        <v>18</v>
      </c>
    </row>
    <row r="7" spans="1:5" ht="29" x14ac:dyDescent="0.35">
      <c r="A7" s="24"/>
      <c r="B7" s="3" t="str">
        <f>Combo!A7</f>
        <v>Microcentrales hidroeléctricas con o sin vertido a red (P &lt; 1 MW)</v>
      </c>
      <c r="C7" s="4">
        <v>232</v>
      </c>
      <c r="D7" s="5">
        <v>3500</v>
      </c>
      <c r="E7" s="3" t="s">
        <v>18</v>
      </c>
    </row>
    <row r="8" spans="1:5" x14ac:dyDescent="0.35">
      <c r="A8" s="24"/>
      <c r="B8" s="3" t="str">
        <f>Combo!A8</f>
        <v>Instalación Fotovoltaica</v>
      </c>
      <c r="C8" s="4">
        <v>120</v>
      </c>
      <c r="D8" s="4">
        <v>1068</v>
      </c>
      <c r="E8" s="3" t="s">
        <v>18</v>
      </c>
    </row>
    <row r="9" spans="1:5" x14ac:dyDescent="0.35">
      <c r="A9" s="24"/>
      <c r="B9" s="3" t="str">
        <f>Combo!A9</f>
        <v>Instalaciones geotérmicas o hidrotérmicas</v>
      </c>
      <c r="C9" s="4">
        <v>130</v>
      </c>
      <c r="D9" s="5">
        <v>2000</v>
      </c>
      <c r="E9" s="3" t="s">
        <v>19</v>
      </c>
    </row>
    <row r="10" spans="1:5" x14ac:dyDescent="0.35">
      <c r="A10" s="24"/>
      <c r="B10" s="3" t="str">
        <f>Combo!A10</f>
        <v>Instalaciones aerotérmicas</v>
      </c>
      <c r="C10" s="4">
        <v>130</v>
      </c>
      <c r="D10" s="5">
        <v>1000</v>
      </c>
      <c r="E10" s="3" t="s">
        <v>19</v>
      </c>
    </row>
    <row r="11" spans="1:5" x14ac:dyDescent="0.35">
      <c r="A11" s="24"/>
      <c r="B11" s="3" t="str">
        <f>Combo!A11</f>
        <v>Biomasa térmica</v>
      </c>
      <c r="C11" s="4">
        <v>70</v>
      </c>
      <c r="D11" s="4">
        <v>430</v>
      </c>
      <c r="E11" s="3" t="s">
        <v>19</v>
      </c>
    </row>
    <row r="12" spans="1:5" ht="29" x14ac:dyDescent="0.35">
      <c r="A12" s="24"/>
      <c r="B12" s="3" t="str">
        <f>Combo!A12</f>
        <v>Producción biogás, incluyendo generación térmica aplicación industrial</v>
      </c>
      <c r="C12" s="4">
        <v>45</v>
      </c>
      <c r="D12" s="5">
        <v>1080</v>
      </c>
      <c r="E12" s="3" t="s">
        <v>19</v>
      </c>
    </row>
    <row r="13" spans="1:5" x14ac:dyDescent="0.35">
      <c r="A13" s="24"/>
      <c r="B13" s="3" t="str">
        <f>Combo!A13</f>
        <v>Instalación solar térmica</v>
      </c>
      <c r="C13" s="4">
        <v>0</v>
      </c>
      <c r="D13" s="5">
        <v>1070</v>
      </c>
      <c r="E13" s="3" t="s">
        <v>19</v>
      </c>
    </row>
    <row r="14" spans="1:5" x14ac:dyDescent="0.35">
      <c r="A14" s="25"/>
      <c r="B14" s="3" t="str">
        <f>Combo!A14</f>
        <v>Almacenamiento detrás del contador</v>
      </c>
      <c r="C14" s="4">
        <v>0</v>
      </c>
      <c r="D14" s="4">
        <v>500</v>
      </c>
      <c r="E14" s="30" t="s">
        <v>57</v>
      </c>
    </row>
    <row r="15" spans="1:5" ht="29" x14ac:dyDescent="0.35">
      <c r="A15" s="24"/>
      <c r="B15" s="3" t="str">
        <f>Combo!A15</f>
        <v>Redes de tuberías de distribución y subestaciones</v>
      </c>
      <c r="C15" s="4">
        <v>0</v>
      </c>
      <c r="D15" s="4">
        <v>450</v>
      </c>
      <c r="E15" s="3" t="s">
        <v>19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zoomScale="80" zoomScaleNormal="80" workbookViewId="0">
      <selection activeCell="E34" sqref="E34"/>
    </sheetView>
  </sheetViews>
  <sheetFormatPr baseColWidth="10" defaultRowHeight="14.5" x14ac:dyDescent="0.35"/>
  <cols>
    <col min="1" max="1" width="39.7265625" customWidth="1"/>
    <col min="2" max="2" width="66.1796875" customWidth="1"/>
    <col min="3" max="3" width="47.26953125" customWidth="1"/>
    <col min="4" max="4" width="39.7265625" customWidth="1"/>
  </cols>
  <sheetData>
    <row r="1" spans="1:4" ht="15.5" x14ac:dyDescent="0.35">
      <c r="A1" s="11"/>
      <c r="B1" s="11" t="s">
        <v>2</v>
      </c>
      <c r="C1" s="11" t="s">
        <v>14</v>
      </c>
      <c r="D1" s="11"/>
    </row>
    <row r="2" spans="1:4" ht="15.5" x14ac:dyDescent="0.35">
      <c r="A2" s="7"/>
      <c r="B2" s="7" t="str">
        <f>Combo!B2</f>
        <v>Mejora de la eficiencia energética de la envolvente térmica</v>
      </c>
      <c r="C2" s="8" t="s">
        <v>16</v>
      </c>
      <c r="D2" s="7" t="s">
        <v>58</v>
      </c>
    </row>
    <row r="3" spans="1:4" ht="31" x14ac:dyDescent="0.35">
      <c r="A3" s="7"/>
      <c r="B3" s="7" t="str">
        <f>Combo!B3</f>
        <v>Infraestructura de recarga pública de vehículos de bajas o cero emisiones</v>
      </c>
      <c r="C3" s="9">
        <v>150000</v>
      </c>
      <c r="D3" s="7" t="s">
        <v>20</v>
      </c>
    </row>
    <row r="4" spans="1:4" ht="31" x14ac:dyDescent="0.35">
      <c r="A4" s="7"/>
      <c r="B4" s="7" t="str">
        <f>Combo!B4</f>
        <v>Infraestructura de recarga no pública de vehículos de baja o cero emisiones</v>
      </c>
      <c r="C4" s="9">
        <v>150000</v>
      </c>
      <c r="D4" s="7" t="s">
        <v>55</v>
      </c>
    </row>
    <row r="5" spans="1:4" ht="15.5" x14ac:dyDescent="0.35">
      <c r="A5" s="7"/>
      <c r="B5" s="7" t="str">
        <f>Combo!B5</f>
        <v>Equipos de medición, regulación y control</v>
      </c>
      <c r="C5" s="8" t="s">
        <v>16</v>
      </c>
      <c r="D5" s="7" t="s">
        <v>57</v>
      </c>
    </row>
    <row r="6" spans="1:4" ht="15.5" x14ac:dyDescent="0.35">
      <c r="A6" s="7"/>
      <c r="B6" s="7" t="str">
        <f>Combo!B6</f>
        <v>Desarrollo o compra de software</v>
      </c>
      <c r="C6" s="8" t="s">
        <v>16</v>
      </c>
      <c r="D6" s="7" t="s">
        <v>57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zoomScale="80" zoomScaleNormal="80" workbookViewId="0">
      <selection activeCell="E34" sqref="E34"/>
    </sheetView>
  </sheetViews>
  <sheetFormatPr baseColWidth="10" defaultRowHeight="14.5" x14ac:dyDescent="0.35"/>
  <cols>
    <col min="1" max="1" width="4" customWidth="1"/>
  </cols>
  <sheetData>
    <row r="1" spans="1:10" ht="21.75" customHeight="1" x14ac:dyDescent="0.35">
      <c r="B1" s="100" t="s">
        <v>17</v>
      </c>
      <c r="C1" s="100"/>
      <c r="D1" s="100"/>
      <c r="E1" s="100"/>
      <c r="F1" s="100"/>
      <c r="G1" s="100"/>
      <c r="J1" t="s">
        <v>45</v>
      </c>
    </row>
    <row r="2" spans="1:10" ht="37.5" customHeight="1" x14ac:dyDescent="0.35">
      <c r="B2" s="97" t="s">
        <v>36</v>
      </c>
      <c r="C2" s="97" t="s">
        <v>37</v>
      </c>
      <c r="D2" s="97" t="s">
        <v>38</v>
      </c>
      <c r="E2" s="97" t="s">
        <v>39</v>
      </c>
      <c r="F2" s="97" t="s">
        <v>40</v>
      </c>
      <c r="G2" s="97"/>
    </row>
    <row r="3" spans="1:10" ht="26" x14ac:dyDescent="0.35">
      <c r="B3" s="97"/>
      <c r="C3" s="97"/>
      <c r="D3" s="97"/>
      <c r="E3" s="97"/>
      <c r="F3" s="19" t="s">
        <v>41</v>
      </c>
      <c r="G3" s="19" t="s">
        <v>42</v>
      </c>
    </row>
    <row r="4" spans="1:10" ht="39" x14ac:dyDescent="0.35">
      <c r="A4" s="23">
        <v>1</v>
      </c>
      <c r="B4" s="13" t="s">
        <v>21</v>
      </c>
      <c r="C4" s="98" t="s">
        <v>22</v>
      </c>
      <c r="D4" s="14" t="s">
        <v>23</v>
      </c>
      <c r="E4" s="14" t="s">
        <v>23</v>
      </c>
      <c r="F4" s="15">
        <v>4000</v>
      </c>
      <c r="G4" s="15">
        <v>3000</v>
      </c>
    </row>
    <row r="5" spans="1:10" ht="39" x14ac:dyDescent="0.35">
      <c r="A5" s="23">
        <v>2</v>
      </c>
      <c r="B5" s="99" t="s">
        <v>24</v>
      </c>
      <c r="C5" s="98"/>
      <c r="D5" s="13" t="s">
        <v>25</v>
      </c>
      <c r="E5" s="98" t="s">
        <v>26</v>
      </c>
      <c r="F5" s="15">
        <v>2300</v>
      </c>
      <c r="G5" s="15">
        <v>2200</v>
      </c>
    </row>
    <row r="6" spans="1:10" ht="26" x14ac:dyDescent="0.35">
      <c r="A6" s="23">
        <v>3</v>
      </c>
      <c r="B6" s="99"/>
      <c r="C6" s="98"/>
      <c r="D6" s="13" t="s">
        <v>27</v>
      </c>
      <c r="E6" s="98"/>
      <c r="F6" s="15">
        <v>4000</v>
      </c>
      <c r="G6" s="15">
        <v>3000</v>
      </c>
    </row>
    <row r="7" spans="1:10" ht="26" x14ac:dyDescent="0.35">
      <c r="A7" s="23">
        <v>4</v>
      </c>
      <c r="B7" s="99" t="s">
        <v>28</v>
      </c>
      <c r="C7" s="14" t="s">
        <v>29</v>
      </c>
      <c r="D7" s="13" t="s">
        <v>46</v>
      </c>
      <c r="E7" s="98" t="s">
        <v>23</v>
      </c>
      <c r="F7" s="15">
        <v>5000</v>
      </c>
      <c r="G7" s="15">
        <v>4000</v>
      </c>
    </row>
    <row r="8" spans="1:10" x14ac:dyDescent="0.35">
      <c r="A8" s="23">
        <v>5</v>
      </c>
      <c r="B8" s="99"/>
      <c r="C8" s="14" t="s">
        <v>30</v>
      </c>
      <c r="D8" s="98" t="s">
        <v>23</v>
      </c>
      <c r="E8" s="98"/>
      <c r="F8" s="15">
        <v>1000</v>
      </c>
      <c r="G8" s="16">
        <v>800</v>
      </c>
    </row>
    <row r="9" spans="1:10" x14ac:dyDescent="0.35">
      <c r="A9" s="23">
        <v>6</v>
      </c>
      <c r="B9" s="99"/>
      <c r="C9" s="14" t="s">
        <v>31</v>
      </c>
      <c r="D9" s="98"/>
      <c r="E9" s="98"/>
      <c r="F9" s="15">
        <v>1500</v>
      </c>
      <c r="G9" s="15">
        <v>1200</v>
      </c>
    </row>
    <row r="10" spans="1:10" ht="26" x14ac:dyDescent="0.35">
      <c r="A10" s="23">
        <v>7</v>
      </c>
      <c r="B10" s="99"/>
      <c r="C10" s="14" t="s">
        <v>32</v>
      </c>
      <c r="D10" s="13" t="s">
        <v>33</v>
      </c>
      <c r="E10" s="17">
        <v>10000</v>
      </c>
      <c r="F10" s="16">
        <v>950</v>
      </c>
      <c r="G10" s="16">
        <v>900</v>
      </c>
    </row>
    <row r="11" spans="1:10" ht="26" x14ac:dyDescent="0.35">
      <c r="A11" s="23">
        <v>8</v>
      </c>
      <c r="B11" s="99"/>
      <c r="C11" s="14" t="s">
        <v>34</v>
      </c>
      <c r="D11" s="13" t="s">
        <v>35</v>
      </c>
      <c r="E11" s="18">
        <v>6000</v>
      </c>
      <c r="F11" s="16">
        <v>300</v>
      </c>
      <c r="G11" s="16">
        <v>230</v>
      </c>
    </row>
  </sheetData>
  <sheetProtection selectLockedCells="1" selectUnlockedCells="1"/>
  <mergeCells count="12">
    <mergeCell ref="B7:B11"/>
    <mergeCell ref="E7:E9"/>
    <mergeCell ref="D8:D9"/>
    <mergeCell ref="B2:B3"/>
    <mergeCell ref="C2:C3"/>
    <mergeCell ref="D2:D3"/>
    <mergeCell ref="E2:E3"/>
    <mergeCell ref="F2:G2"/>
    <mergeCell ref="C4:C6"/>
    <mergeCell ref="B5:B6"/>
    <mergeCell ref="E5:E6"/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7"/>
  <sheetViews>
    <sheetView topLeftCell="C1" zoomScale="44" zoomScaleNormal="44" workbookViewId="0">
      <selection activeCell="N11" sqref="N11"/>
    </sheetView>
  </sheetViews>
  <sheetFormatPr baseColWidth="10" defaultRowHeight="14.5" x14ac:dyDescent="0.35"/>
  <cols>
    <col min="1" max="1" width="58.81640625" customWidth="1"/>
    <col min="2" max="2" width="59.26953125" customWidth="1"/>
    <col min="3" max="3" width="38.453125" bestFit="1" customWidth="1"/>
    <col min="4" max="4" width="29.81640625" customWidth="1"/>
    <col min="15" max="15" width="17" bestFit="1" customWidth="1"/>
    <col min="16" max="16" width="20.1796875" bestFit="1" customWidth="1"/>
    <col min="17" max="17" width="21.54296875" bestFit="1" customWidth="1"/>
    <col min="18" max="18" width="22.453125" bestFit="1" customWidth="1"/>
    <col min="19" max="19" width="18.453125" bestFit="1" customWidth="1"/>
  </cols>
  <sheetData>
    <row r="1" spans="1:20" x14ac:dyDescent="0.35">
      <c r="A1" s="22" t="s">
        <v>0</v>
      </c>
      <c r="B1" s="22" t="s">
        <v>1</v>
      </c>
      <c r="C1" s="22" t="s">
        <v>43</v>
      </c>
      <c r="D1" s="22" t="s">
        <v>44</v>
      </c>
      <c r="G1" s="26" t="s">
        <v>59</v>
      </c>
      <c r="K1" t="s">
        <v>36</v>
      </c>
      <c r="L1" t="s">
        <v>37</v>
      </c>
      <c r="M1" t="s">
        <v>62</v>
      </c>
      <c r="T1" t="s">
        <v>66</v>
      </c>
    </row>
    <row r="2" spans="1:20" ht="31" x14ac:dyDescent="0.35">
      <c r="A2" s="3" t="s">
        <v>50</v>
      </c>
      <c r="B2" s="7" t="s">
        <v>15</v>
      </c>
      <c r="C2" s="20" t="s">
        <v>17</v>
      </c>
      <c r="D2" s="12" t="s">
        <v>45</v>
      </c>
      <c r="G2" t="s">
        <v>60</v>
      </c>
      <c r="K2" t="s">
        <v>61</v>
      </c>
      <c r="L2" t="s">
        <v>22</v>
      </c>
      <c r="M2" t="s">
        <v>63</v>
      </c>
      <c r="P2" t="s">
        <v>61</v>
      </c>
      <c r="Q2" t="s">
        <v>22</v>
      </c>
      <c r="R2" t="s">
        <v>65</v>
      </c>
      <c r="S2" t="s">
        <v>59</v>
      </c>
      <c r="T2">
        <v>4000</v>
      </c>
    </row>
    <row r="3" spans="1:20" ht="42.75" customHeight="1" x14ac:dyDescent="0.35">
      <c r="A3" s="3" t="s">
        <v>51</v>
      </c>
      <c r="B3" s="7" t="s">
        <v>53</v>
      </c>
      <c r="C3" s="21"/>
      <c r="D3" s="1"/>
      <c r="K3" t="s">
        <v>24</v>
      </c>
      <c r="L3" t="s">
        <v>29</v>
      </c>
      <c r="M3" t="s">
        <v>64</v>
      </c>
      <c r="P3" t="s">
        <v>61</v>
      </c>
      <c r="Q3" t="s">
        <v>22</v>
      </c>
      <c r="R3" t="s">
        <v>65</v>
      </c>
      <c r="S3" t="s">
        <v>60</v>
      </c>
      <c r="T3">
        <v>3000</v>
      </c>
    </row>
    <row r="4" spans="1:20" ht="38.25" customHeight="1" x14ac:dyDescent="0.35">
      <c r="A4" s="3" t="s">
        <v>5</v>
      </c>
      <c r="B4" s="7" t="s">
        <v>54</v>
      </c>
      <c r="C4" s="21"/>
      <c r="D4" s="1"/>
      <c r="L4" t="s">
        <v>30</v>
      </c>
      <c r="M4" t="s">
        <v>65</v>
      </c>
      <c r="P4" t="s">
        <v>24</v>
      </c>
      <c r="Q4" t="s">
        <v>22</v>
      </c>
      <c r="R4" t="s">
        <v>63</v>
      </c>
      <c r="S4" t="s">
        <v>59</v>
      </c>
      <c r="T4">
        <v>2300</v>
      </c>
    </row>
    <row r="5" spans="1:20" ht="54" customHeight="1" x14ac:dyDescent="0.35">
      <c r="A5" s="3" t="s">
        <v>6</v>
      </c>
      <c r="B5" s="7" t="s">
        <v>47</v>
      </c>
      <c r="C5" s="21"/>
      <c r="D5" s="1"/>
      <c r="L5" t="s">
        <v>31</v>
      </c>
      <c r="P5" t="s">
        <v>24</v>
      </c>
      <c r="Q5" t="s">
        <v>22</v>
      </c>
      <c r="R5" t="s">
        <v>64</v>
      </c>
      <c r="S5" t="s">
        <v>59</v>
      </c>
      <c r="T5">
        <v>4000</v>
      </c>
    </row>
    <row r="6" spans="1:20" ht="62.25" customHeight="1" x14ac:dyDescent="0.35">
      <c r="A6" s="3" t="s">
        <v>7</v>
      </c>
      <c r="B6" s="7" t="s">
        <v>48</v>
      </c>
      <c r="C6" s="21"/>
      <c r="D6" s="1"/>
      <c r="L6" s="27" t="s">
        <v>32</v>
      </c>
      <c r="P6" t="s">
        <v>24</v>
      </c>
      <c r="Q6" t="s">
        <v>22</v>
      </c>
      <c r="R6" t="s">
        <v>63</v>
      </c>
      <c r="S6" t="s">
        <v>60</v>
      </c>
      <c r="T6">
        <v>2200</v>
      </c>
    </row>
    <row r="7" spans="1:20" x14ac:dyDescent="0.35">
      <c r="A7" s="3" t="s">
        <v>8</v>
      </c>
      <c r="B7" s="2"/>
      <c r="C7" s="1"/>
      <c r="D7" s="1"/>
      <c r="L7" t="s">
        <v>34</v>
      </c>
      <c r="P7" t="s">
        <v>24</v>
      </c>
      <c r="Q7" t="s">
        <v>22</v>
      </c>
      <c r="R7" t="s">
        <v>64</v>
      </c>
      <c r="S7" t="s">
        <v>60</v>
      </c>
      <c r="T7">
        <v>3000</v>
      </c>
    </row>
    <row r="8" spans="1:20" x14ac:dyDescent="0.35">
      <c r="A8" s="3" t="s">
        <v>9</v>
      </c>
      <c r="B8" s="2"/>
      <c r="C8" s="1"/>
      <c r="D8" s="1"/>
      <c r="P8" t="s">
        <v>61</v>
      </c>
      <c r="Q8" t="s">
        <v>29</v>
      </c>
      <c r="R8" t="s">
        <v>65</v>
      </c>
      <c r="S8" t="s">
        <v>59</v>
      </c>
      <c r="T8">
        <v>5000</v>
      </c>
    </row>
    <row r="9" spans="1:20" x14ac:dyDescent="0.35">
      <c r="A9" s="3" t="s">
        <v>10</v>
      </c>
      <c r="B9" s="2"/>
      <c r="C9" s="1"/>
      <c r="D9" s="1"/>
      <c r="P9" t="s">
        <v>61</v>
      </c>
      <c r="Q9" t="s">
        <v>29</v>
      </c>
      <c r="R9" t="s">
        <v>65</v>
      </c>
      <c r="S9" t="s">
        <v>60</v>
      </c>
      <c r="T9">
        <v>4000</v>
      </c>
    </row>
    <row r="10" spans="1:20" x14ac:dyDescent="0.35">
      <c r="A10" s="3" t="s">
        <v>11</v>
      </c>
      <c r="B10" s="2"/>
      <c r="C10" s="1"/>
      <c r="D10" s="1"/>
      <c r="P10" t="s">
        <v>61</v>
      </c>
      <c r="Q10" t="s">
        <v>30</v>
      </c>
      <c r="R10" t="s">
        <v>65</v>
      </c>
      <c r="S10" t="s">
        <v>59</v>
      </c>
      <c r="T10">
        <v>1000</v>
      </c>
    </row>
    <row r="11" spans="1:20" x14ac:dyDescent="0.35">
      <c r="A11" s="3" t="s">
        <v>56</v>
      </c>
      <c r="B11" s="2"/>
      <c r="C11" s="1"/>
      <c r="D11" s="1"/>
      <c r="P11" t="s">
        <v>61</v>
      </c>
      <c r="Q11" t="s">
        <v>30</v>
      </c>
      <c r="R11" t="s">
        <v>65</v>
      </c>
      <c r="S11" t="s">
        <v>60</v>
      </c>
      <c r="T11">
        <v>800</v>
      </c>
    </row>
    <row r="12" spans="1:20" ht="29" x14ac:dyDescent="0.35">
      <c r="A12" s="3" t="s">
        <v>52</v>
      </c>
      <c r="B12" s="2"/>
      <c r="C12" s="1"/>
      <c r="D12" s="1"/>
      <c r="P12" t="s">
        <v>61</v>
      </c>
      <c r="Q12" t="s">
        <v>31</v>
      </c>
      <c r="R12" t="s">
        <v>65</v>
      </c>
      <c r="S12" t="s">
        <v>59</v>
      </c>
      <c r="T12">
        <v>1500</v>
      </c>
    </row>
    <row r="13" spans="1:20" x14ac:dyDescent="0.35">
      <c r="A13" s="3" t="s">
        <v>12</v>
      </c>
      <c r="B13" s="2"/>
      <c r="C13" s="1"/>
      <c r="D13" s="1"/>
      <c r="P13" t="s">
        <v>61</v>
      </c>
      <c r="Q13" t="s">
        <v>31</v>
      </c>
      <c r="R13" t="s">
        <v>65</v>
      </c>
      <c r="S13" t="s">
        <v>60</v>
      </c>
      <c r="T13">
        <v>1200</v>
      </c>
    </row>
    <row r="14" spans="1:20" ht="29" x14ac:dyDescent="0.35">
      <c r="A14" s="3" t="s">
        <v>13</v>
      </c>
      <c r="B14" s="2"/>
      <c r="C14" s="1"/>
      <c r="D14" s="1"/>
      <c r="P14" t="s">
        <v>61</v>
      </c>
      <c r="Q14" s="27" t="s">
        <v>32</v>
      </c>
      <c r="R14" t="s">
        <v>65</v>
      </c>
      <c r="S14" t="s">
        <v>59</v>
      </c>
      <c r="T14">
        <v>950</v>
      </c>
    </row>
    <row r="15" spans="1:20" ht="29" x14ac:dyDescent="0.35">
      <c r="A15" s="6" t="s">
        <v>49</v>
      </c>
      <c r="B15" s="2"/>
      <c r="C15" s="1"/>
      <c r="D15" s="1"/>
      <c r="P15" t="s">
        <v>61</v>
      </c>
      <c r="Q15" s="27" t="s">
        <v>32</v>
      </c>
      <c r="R15" t="s">
        <v>65</v>
      </c>
      <c r="S15" t="s">
        <v>60</v>
      </c>
      <c r="T15">
        <v>900</v>
      </c>
    </row>
    <row r="16" spans="1:20" x14ac:dyDescent="0.35">
      <c r="P16" t="s">
        <v>61</v>
      </c>
      <c r="Q16" t="s">
        <v>34</v>
      </c>
      <c r="R16" t="s">
        <v>65</v>
      </c>
      <c r="S16" t="s">
        <v>59</v>
      </c>
      <c r="T16">
        <v>300</v>
      </c>
    </row>
    <row r="17" spans="16:20" x14ac:dyDescent="0.35">
      <c r="P17" t="s">
        <v>61</v>
      </c>
      <c r="Q17" t="s">
        <v>34</v>
      </c>
      <c r="R17" t="s">
        <v>65</v>
      </c>
      <c r="S17" t="s">
        <v>60</v>
      </c>
      <c r="T17">
        <v>230</v>
      </c>
    </row>
    <row r="18" spans="16:20" x14ac:dyDescent="0.35">
      <c r="P18" t="s">
        <v>24</v>
      </c>
      <c r="Q18" t="s">
        <v>29</v>
      </c>
      <c r="R18" t="s">
        <v>65</v>
      </c>
      <c r="S18" t="s">
        <v>59</v>
      </c>
      <c r="T18">
        <v>5000</v>
      </c>
    </row>
    <row r="19" spans="16:20" x14ac:dyDescent="0.35">
      <c r="P19" t="s">
        <v>24</v>
      </c>
      <c r="Q19" t="s">
        <v>29</v>
      </c>
      <c r="R19" t="s">
        <v>65</v>
      </c>
      <c r="S19" t="s">
        <v>60</v>
      </c>
      <c r="T19">
        <v>4000</v>
      </c>
    </row>
    <row r="20" spans="16:20" x14ac:dyDescent="0.35">
      <c r="P20" t="s">
        <v>24</v>
      </c>
      <c r="Q20" t="s">
        <v>30</v>
      </c>
      <c r="R20" t="s">
        <v>65</v>
      </c>
      <c r="S20" t="s">
        <v>59</v>
      </c>
      <c r="T20">
        <v>1000</v>
      </c>
    </row>
    <row r="21" spans="16:20" x14ac:dyDescent="0.35">
      <c r="P21" t="s">
        <v>24</v>
      </c>
      <c r="Q21" t="s">
        <v>30</v>
      </c>
      <c r="R21" t="s">
        <v>65</v>
      </c>
      <c r="S21" t="s">
        <v>60</v>
      </c>
      <c r="T21">
        <v>800</v>
      </c>
    </row>
    <row r="22" spans="16:20" x14ac:dyDescent="0.35">
      <c r="P22" t="s">
        <v>24</v>
      </c>
      <c r="Q22" t="s">
        <v>31</v>
      </c>
      <c r="R22" t="s">
        <v>65</v>
      </c>
      <c r="S22" t="s">
        <v>59</v>
      </c>
      <c r="T22">
        <v>1500</v>
      </c>
    </row>
    <row r="23" spans="16:20" x14ac:dyDescent="0.35">
      <c r="P23" t="s">
        <v>24</v>
      </c>
      <c r="Q23" t="s">
        <v>31</v>
      </c>
      <c r="R23" t="s">
        <v>65</v>
      </c>
      <c r="S23" t="s">
        <v>60</v>
      </c>
      <c r="T23">
        <v>1200</v>
      </c>
    </row>
    <row r="24" spans="16:20" ht="29" x14ac:dyDescent="0.35">
      <c r="P24" t="s">
        <v>24</v>
      </c>
      <c r="Q24" s="27" t="s">
        <v>32</v>
      </c>
      <c r="R24" t="s">
        <v>65</v>
      </c>
      <c r="S24" t="s">
        <v>59</v>
      </c>
      <c r="T24">
        <v>950</v>
      </c>
    </row>
    <row r="25" spans="16:20" ht="29" x14ac:dyDescent="0.35">
      <c r="P25" t="s">
        <v>24</v>
      </c>
      <c r="Q25" s="27" t="s">
        <v>32</v>
      </c>
      <c r="R25" t="s">
        <v>65</v>
      </c>
      <c r="S25" t="s">
        <v>60</v>
      </c>
      <c r="T25">
        <v>900</v>
      </c>
    </row>
    <row r="26" spans="16:20" x14ac:dyDescent="0.35">
      <c r="P26" t="s">
        <v>24</v>
      </c>
      <c r="Q26" t="s">
        <v>34</v>
      </c>
      <c r="R26" t="s">
        <v>65</v>
      </c>
      <c r="S26" t="s">
        <v>59</v>
      </c>
      <c r="T26">
        <v>300</v>
      </c>
    </row>
    <row r="27" spans="16:20" x14ac:dyDescent="0.35">
      <c r="P27" t="s">
        <v>24</v>
      </c>
      <c r="Q27" t="s">
        <v>34</v>
      </c>
      <c r="R27" t="s">
        <v>65</v>
      </c>
      <c r="S27" t="s">
        <v>60</v>
      </c>
      <c r="T27">
        <v>230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Presentación</vt:lpstr>
      <vt:lpstr>Datos</vt:lpstr>
      <vt:lpstr>Resumen</vt:lpstr>
      <vt:lpstr>Cálculos</vt:lpstr>
      <vt:lpstr>Lím_Ayuda_Máx.</vt:lpstr>
      <vt:lpstr>A III Tipo 1</vt:lpstr>
      <vt:lpstr>A III Tipo 2</vt:lpstr>
      <vt:lpstr>A III Tipo 3</vt:lpstr>
      <vt:lpstr>Combo</vt:lpstr>
      <vt:lpstr>Autonomía</vt:lpstr>
      <vt:lpstr>AyudasVeh</vt:lpstr>
      <vt:lpstr>Categoría</vt:lpstr>
      <vt:lpstr>Empresa</vt:lpstr>
      <vt:lpstr>Motorización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Jesús Domínguez Rivas</dc:creator>
  <cp:lastModifiedBy>Sara de la Serna  Fernández</cp:lastModifiedBy>
  <dcterms:created xsi:type="dcterms:W3CDTF">2022-01-13T10:25:09Z</dcterms:created>
  <dcterms:modified xsi:type="dcterms:W3CDTF">2022-11-24T13:03:44Z</dcterms:modified>
</cp:coreProperties>
</file>