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drawings/drawing9.xml" ContentType="application/vnd.openxmlformats-officedocument.drawing+xml"/>
  <Override PartName="/xl/tables/table7.xml" ContentType="application/vnd.openxmlformats-officedocument.spreadsheetml.table+xml"/>
  <Override PartName="/xl/drawings/drawing10.xml" ContentType="application/vnd.openxmlformats-officedocument.drawing+xml"/>
  <Override PartName="/xl/tables/table8.xml" ContentType="application/vnd.openxmlformats-officedocument.spreadsheetml.table+xml"/>
  <Override PartName="/xl/drawings/drawing11.xml" ContentType="application/vnd.openxmlformats-officedocument.drawing+xml"/>
  <Override PartName="/xl/tables/table9.xml" ContentType="application/vnd.openxmlformats-officedocument.spreadsheetml.table+xml"/>
  <Override PartName="/xl/drawings/drawing12.xml" ContentType="application/vnd.openxmlformats-officedocument.drawing+xml"/>
  <Override PartName="/xl/tables/table10.xml" ContentType="application/vnd.openxmlformats-officedocument.spreadsheetml.table+xml"/>
  <Override PartName="/xl/drawings/drawing13.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H:\16. RRF\13. Componente 8\C8.I1\1. OM ayudas FTM innovadoras\Envío contenidos a sede electrónica\"/>
    </mc:Choice>
  </mc:AlternateContent>
  <workbookProtection workbookAlgorithmName="SHA-512" workbookHashValue="0ZKOsoLjgR1/p1uQ/CVVRW3sHTGbSo4auNtQ66t7cUmzBkiXgTdMIU2nBwuR7cPZZx1IugeDoVYPBZRqQTSSpg==" workbookSaltValue="aGhP5Uus/8CSd8A73yZ0BQ==" workbookSpinCount="100000" lockStructure="1"/>
  <bookViews>
    <workbookView xWindow="0" yWindow="0" windowWidth="28800" windowHeight="11940" tabRatio="795"/>
  </bookViews>
  <sheets>
    <sheet name="Instrucciones" sheetId="79" r:id="rId1"/>
    <sheet name="Plan de Negocio" sheetId="99" r:id="rId2"/>
    <sheet name="Presupuesto Total" sheetId="60" r:id="rId3"/>
    <sheet name="Entidad representante" sheetId="78" r:id="rId4"/>
    <sheet name="Entidad 2" sheetId="90" r:id="rId5"/>
    <sheet name="Entidad 3" sheetId="91" r:id="rId6"/>
    <sheet name="Entidad 4" sheetId="92" r:id="rId7"/>
    <sheet name="Entidad 5" sheetId="93" r:id="rId8"/>
    <sheet name="Entidad 6" sheetId="94" r:id="rId9"/>
    <sheet name="Entidad 7" sheetId="95" r:id="rId10"/>
    <sheet name="Entidad 8" sheetId="96" r:id="rId11"/>
    <sheet name="Entidad 9" sheetId="97" r:id="rId12"/>
    <sheet name="Entidad 10" sheetId="98" r:id="rId13"/>
    <sheet name="Tablas" sheetId="66" state="hidden" r:id="rId14"/>
  </sheets>
  <definedNames>
    <definedName name="_xlnm._FilterDatabase" localSheetId="13" hidden="1">Tablas!$B$23:$E$39</definedName>
    <definedName name="Z_95CA964B_FE61_4806_A56D_28D36C7D5160_.wvu.Cols" localSheetId="2" hidden="1">'Presupuesto Total'!$T:$XFD</definedName>
    <definedName name="Z_95CA964B_FE61_4806_A56D_28D36C7D5160_.wvu.PrintArea" localSheetId="2" hidden="1">'Presupuesto Total'!$A$1:$G$93</definedName>
    <definedName name="Z_95CA964B_FE61_4806_A56D_28D36C7D5160_.wvu.Rows" localSheetId="2" hidden="1">'Presupuesto Total'!$223:$1048576</definedName>
  </definedNames>
  <calcPr calcId="162913"/>
  <customWorkbookViews>
    <customWorkbookView name="Teresa Arribas - Vista personalizada" guid="{95CA964B-FE61-4806-A56D-28D36C7D5160}" mergeInterval="0" personalView="1" maximized="1" xWindow="-8" yWindow="-8" windowWidth="1936" windowHeight="1056" tabRatio="795" activeSheetId="38"/>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19" i="98" l="1"/>
  <c r="O119" i="98"/>
  <c r="P118" i="98"/>
  <c r="O118" i="98"/>
  <c r="P117" i="98"/>
  <c r="O117" i="98"/>
  <c r="P116" i="98"/>
  <c r="O116" i="98"/>
  <c r="P115" i="98"/>
  <c r="O115" i="98"/>
  <c r="P114" i="98"/>
  <c r="O114" i="98"/>
  <c r="P113" i="98"/>
  <c r="O113" i="98"/>
  <c r="P112" i="98"/>
  <c r="O112" i="98"/>
  <c r="P111" i="98"/>
  <c r="O111" i="98"/>
  <c r="P110" i="98"/>
  <c r="O110" i="98"/>
  <c r="P119" i="97"/>
  <c r="O119" i="97"/>
  <c r="P118" i="97"/>
  <c r="O118" i="97"/>
  <c r="P117" i="97"/>
  <c r="O117" i="97"/>
  <c r="P116" i="97"/>
  <c r="O116" i="97"/>
  <c r="P115" i="97"/>
  <c r="O115" i="97"/>
  <c r="P114" i="97"/>
  <c r="O114" i="97"/>
  <c r="P113" i="97"/>
  <c r="O113" i="97"/>
  <c r="P112" i="97"/>
  <c r="O112" i="97"/>
  <c r="P111" i="97"/>
  <c r="O111" i="97"/>
  <c r="P110" i="97"/>
  <c r="O110" i="97"/>
  <c r="P119" i="96"/>
  <c r="O119" i="96"/>
  <c r="P118" i="96"/>
  <c r="O118" i="96"/>
  <c r="P117" i="96"/>
  <c r="O117" i="96"/>
  <c r="P116" i="96"/>
  <c r="O116" i="96"/>
  <c r="P115" i="96"/>
  <c r="O115" i="96"/>
  <c r="P114" i="96"/>
  <c r="O114" i="96"/>
  <c r="P113" i="96"/>
  <c r="O113" i="96"/>
  <c r="P112" i="96"/>
  <c r="O112" i="96"/>
  <c r="P111" i="96"/>
  <c r="O111" i="96"/>
  <c r="P110" i="96"/>
  <c r="O110" i="96"/>
  <c r="P119" i="95"/>
  <c r="O119" i="95"/>
  <c r="P118" i="95"/>
  <c r="O118" i="95"/>
  <c r="P117" i="95"/>
  <c r="O117" i="95"/>
  <c r="P116" i="95"/>
  <c r="O116" i="95"/>
  <c r="P115" i="95"/>
  <c r="O115" i="95"/>
  <c r="P114" i="95"/>
  <c r="O114" i="95"/>
  <c r="P113" i="95"/>
  <c r="O113" i="95"/>
  <c r="P112" i="95"/>
  <c r="O112" i="95"/>
  <c r="P111" i="95"/>
  <c r="O111" i="95"/>
  <c r="P110" i="95"/>
  <c r="O110" i="95"/>
  <c r="P119" i="94"/>
  <c r="O119" i="94"/>
  <c r="P118" i="94"/>
  <c r="O118" i="94"/>
  <c r="P117" i="94"/>
  <c r="O117" i="94"/>
  <c r="P116" i="94"/>
  <c r="O116" i="94"/>
  <c r="P115" i="94"/>
  <c r="O115" i="94"/>
  <c r="P114" i="94"/>
  <c r="O114" i="94"/>
  <c r="P113" i="94"/>
  <c r="O113" i="94"/>
  <c r="P112" i="94"/>
  <c r="O112" i="94"/>
  <c r="P111" i="94"/>
  <c r="O111" i="94"/>
  <c r="P110" i="94"/>
  <c r="O110" i="94"/>
  <c r="P119" i="93"/>
  <c r="O119" i="93"/>
  <c r="P118" i="93"/>
  <c r="O118" i="93"/>
  <c r="P117" i="93"/>
  <c r="O117" i="93"/>
  <c r="P116" i="93"/>
  <c r="O116" i="93"/>
  <c r="P115" i="93"/>
  <c r="O115" i="93"/>
  <c r="P114" i="93"/>
  <c r="O114" i="93"/>
  <c r="P113" i="93"/>
  <c r="O113" i="93"/>
  <c r="P112" i="93"/>
  <c r="O112" i="93"/>
  <c r="P111" i="93"/>
  <c r="O111" i="93"/>
  <c r="P110" i="93"/>
  <c r="O110" i="93"/>
  <c r="P119" i="92"/>
  <c r="O119" i="92"/>
  <c r="P118" i="92"/>
  <c r="O118" i="92"/>
  <c r="P117" i="92"/>
  <c r="O117" i="92"/>
  <c r="P116" i="92"/>
  <c r="O116" i="92"/>
  <c r="P115" i="92"/>
  <c r="O115" i="92"/>
  <c r="P114" i="92"/>
  <c r="O114" i="92"/>
  <c r="P113" i="92"/>
  <c r="O113" i="92"/>
  <c r="P112" i="92"/>
  <c r="O112" i="92"/>
  <c r="P111" i="92"/>
  <c r="O111" i="92"/>
  <c r="P110" i="92"/>
  <c r="O110" i="92"/>
  <c r="P119" i="91"/>
  <c r="O119" i="91"/>
  <c r="P118" i="91"/>
  <c r="O118" i="91"/>
  <c r="P117" i="91"/>
  <c r="O117" i="91"/>
  <c r="P116" i="91"/>
  <c r="O116" i="91"/>
  <c r="P115" i="91"/>
  <c r="O115" i="91"/>
  <c r="P114" i="91"/>
  <c r="O114" i="91"/>
  <c r="P113" i="91"/>
  <c r="O113" i="91"/>
  <c r="P112" i="91"/>
  <c r="O112" i="91"/>
  <c r="P111" i="91"/>
  <c r="O111" i="91"/>
  <c r="P110" i="91"/>
  <c r="O110" i="91"/>
  <c r="P119" i="90"/>
  <c r="O119" i="90"/>
  <c r="P118" i="90"/>
  <c r="O118" i="90"/>
  <c r="P117" i="90"/>
  <c r="O117" i="90"/>
  <c r="P116" i="90"/>
  <c r="O116" i="90"/>
  <c r="P115" i="90"/>
  <c r="O115" i="90"/>
  <c r="P114" i="90"/>
  <c r="O114" i="90"/>
  <c r="P113" i="90"/>
  <c r="O113" i="90"/>
  <c r="P112" i="90"/>
  <c r="O112" i="90"/>
  <c r="P111" i="90"/>
  <c r="O111" i="90"/>
  <c r="P110" i="90"/>
  <c r="O110" i="90"/>
  <c r="O116" i="78"/>
  <c r="P116" i="78"/>
  <c r="P113" i="78"/>
  <c r="O113" i="78"/>
  <c r="H134" i="98" l="1"/>
  <c r="G134" i="98"/>
  <c r="H134" i="97"/>
  <c r="G134" i="97"/>
  <c r="H134" i="96"/>
  <c r="G134" i="96"/>
  <c r="H134" i="95"/>
  <c r="G134" i="95"/>
  <c r="H134" i="94"/>
  <c r="G134" i="94"/>
  <c r="H134" i="93"/>
  <c r="G134" i="93"/>
  <c r="H134" i="92"/>
  <c r="G134" i="92"/>
  <c r="H134" i="91"/>
  <c r="G134" i="91"/>
  <c r="H125" i="78"/>
  <c r="H128" i="78"/>
  <c r="H129" i="78"/>
  <c r="H131" i="78"/>
  <c r="H132" i="78"/>
  <c r="H133" i="78"/>
  <c r="G125" i="78"/>
  <c r="G128" i="78"/>
  <c r="G129" i="78"/>
  <c r="G131" i="78"/>
  <c r="G132" i="78"/>
  <c r="G133" i="78"/>
  <c r="M48" i="99" l="1"/>
  <c r="AD36" i="99"/>
  <c r="AC36" i="99"/>
  <c r="AB36" i="99"/>
  <c r="AA36" i="99"/>
  <c r="Z36" i="99"/>
  <c r="Y36" i="99"/>
  <c r="X36" i="99"/>
  <c r="W36" i="99"/>
  <c r="V36" i="99"/>
  <c r="U36" i="99"/>
  <c r="T36" i="99"/>
  <c r="S36" i="99"/>
  <c r="R36" i="99"/>
  <c r="Q36" i="99"/>
  <c r="P36" i="99"/>
  <c r="O36" i="99"/>
  <c r="N36" i="99"/>
  <c r="M36" i="99"/>
  <c r="L36" i="99"/>
  <c r="K36" i="99"/>
  <c r="J36" i="99"/>
  <c r="I36" i="99"/>
  <c r="H36" i="99"/>
  <c r="G36" i="99"/>
  <c r="F36" i="99"/>
  <c r="E36" i="99"/>
  <c r="AD32" i="99"/>
  <c r="AC32" i="99"/>
  <c r="AC39" i="99" s="1"/>
  <c r="AC41" i="99" s="1"/>
  <c r="AC43" i="99" s="1"/>
  <c r="AB32" i="99"/>
  <c r="AA32" i="99"/>
  <c r="Z32" i="99"/>
  <c r="Y32" i="99"/>
  <c r="X32" i="99"/>
  <c r="W32" i="99"/>
  <c r="V32" i="99"/>
  <c r="U32" i="99"/>
  <c r="U39" i="99" s="1"/>
  <c r="U41" i="99" s="1"/>
  <c r="U43" i="99" s="1"/>
  <c r="T32" i="99"/>
  <c r="S32" i="99"/>
  <c r="R32" i="99"/>
  <c r="Q32" i="99"/>
  <c r="P32" i="99"/>
  <c r="O32" i="99"/>
  <c r="N32" i="99"/>
  <c r="M32" i="99"/>
  <c r="M39" i="99" s="1"/>
  <c r="M41" i="99" s="1"/>
  <c r="M43" i="99" s="1"/>
  <c r="L32" i="99"/>
  <c r="K32" i="99"/>
  <c r="J32" i="99"/>
  <c r="I32" i="99"/>
  <c r="H32" i="99"/>
  <c r="G32" i="99"/>
  <c r="F32" i="99"/>
  <c r="E32" i="99"/>
  <c r="I39" i="99" l="1"/>
  <c r="I41" i="99" s="1"/>
  <c r="I43" i="99" s="1"/>
  <c r="Q39" i="99"/>
  <c r="Q41" i="99" s="1"/>
  <c r="Q43" i="99" s="1"/>
  <c r="Y39" i="99"/>
  <c r="Y41" i="99" s="1"/>
  <c r="Y43" i="99" s="1"/>
  <c r="N39" i="99"/>
  <c r="N41" i="99" s="1"/>
  <c r="N43" i="99" s="1"/>
  <c r="F39" i="99"/>
  <c r="F41" i="99" s="1"/>
  <c r="F43" i="99" s="1"/>
  <c r="J39" i="99"/>
  <c r="J41" i="99" s="1"/>
  <c r="J43" i="99" s="1"/>
  <c r="R39" i="99"/>
  <c r="R41" i="99" s="1"/>
  <c r="R43" i="99" s="1"/>
  <c r="Z39" i="99"/>
  <c r="Z41" i="99" s="1"/>
  <c r="Z43" i="99" s="1"/>
  <c r="V39" i="99"/>
  <c r="V41" i="99" s="1"/>
  <c r="V43" i="99" s="1"/>
  <c r="AD39" i="99"/>
  <c r="AD41" i="99" s="1"/>
  <c r="AD43" i="99" s="1"/>
  <c r="K39" i="99"/>
  <c r="K41" i="99" s="1"/>
  <c r="K43" i="99" s="1"/>
  <c r="S39" i="99"/>
  <c r="S41" i="99" s="1"/>
  <c r="S43" i="99" s="1"/>
  <c r="AA39" i="99"/>
  <c r="AA41" i="99" s="1"/>
  <c r="AA43" i="99" s="1"/>
  <c r="L39" i="99"/>
  <c r="L41" i="99" s="1"/>
  <c r="L43" i="99" s="1"/>
  <c r="T39" i="99"/>
  <c r="T41" i="99" s="1"/>
  <c r="T43" i="99" s="1"/>
  <c r="AB39" i="99"/>
  <c r="AB41" i="99" s="1"/>
  <c r="AB43" i="99" s="1"/>
  <c r="H39" i="99"/>
  <c r="H41" i="99" s="1"/>
  <c r="H43" i="99" s="1"/>
  <c r="P39" i="99"/>
  <c r="P41" i="99" s="1"/>
  <c r="P43" i="99" s="1"/>
  <c r="X39" i="99"/>
  <c r="X41" i="99" s="1"/>
  <c r="X43" i="99" s="1"/>
  <c r="G39" i="99"/>
  <c r="G41" i="99" s="1"/>
  <c r="G43" i="99" s="1"/>
  <c r="O39" i="99"/>
  <c r="O41" i="99" s="1"/>
  <c r="O43" i="99" s="1"/>
  <c r="W39" i="99"/>
  <c r="W41" i="99" s="1"/>
  <c r="W43" i="99" s="1"/>
  <c r="E39" i="99"/>
  <c r="E41" i="99" s="1"/>
  <c r="E43" i="99" s="1"/>
  <c r="I30" i="96"/>
  <c r="L81" i="78"/>
  <c r="N81" i="78" s="1"/>
  <c r="L79" i="90"/>
  <c r="N79" i="90" s="1"/>
  <c r="L80" i="90"/>
  <c r="L81" i="90"/>
  <c r="N81" i="90" s="1"/>
  <c r="L82" i="90"/>
  <c r="N82" i="90" s="1"/>
  <c r="L83" i="90"/>
  <c r="L84" i="90"/>
  <c r="N84" i="90" s="1"/>
  <c r="L85" i="90"/>
  <c r="L86" i="90"/>
  <c r="N86" i="90" s="1"/>
  <c r="L87" i="90"/>
  <c r="N87" i="90" s="1"/>
  <c r="L88" i="90"/>
  <c r="L89" i="90"/>
  <c r="N89" i="90" s="1"/>
  <c r="L90" i="90"/>
  <c r="N90" i="90" s="1"/>
  <c r="L91" i="90"/>
  <c r="L92" i="90"/>
  <c r="N92" i="90" s="1"/>
  <c r="L78" i="90"/>
  <c r="N78" i="90" s="1"/>
  <c r="N80" i="90"/>
  <c r="N83" i="90"/>
  <c r="N85" i="90"/>
  <c r="N88" i="90"/>
  <c r="N91" i="90"/>
  <c r="L79" i="78"/>
  <c r="L80" i="78"/>
  <c r="N80" i="78" s="1"/>
  <c r="L82" i="78"/>
  <c r="N82" i="78" s="1"/>
  <c r="L83" i="78"/>
  <c r="N83" i="78" s="1"/>
  <c r="L84" i="78"/>
  <c r="N84" i="78" s="1"/>
  <c r="L85" i="78"/>
  <c r="N85" i="78" s="1"/>
  <c r="L86" i="78"/>
  <c r="N86" i="78" s="1"/>
  <c r="L87" i="78"/>
  <c r="N87" i="78" s="1"/>
  <c r="L88" i="78"/>
  <c r="N88" i="78" s="1"/>
  <c r="L89" i="78"/>
  <c r="N89" i="78" s="1"/>
  <c r="L90" i="78"/>
  <c r="N90" i="78" s="1"/>
  <c r="L91" i="78"/>
  <c r="N91" i="78" s="1"/>
  <c r="L92" i="78"/>
  <c r="N92" i="78" s="1"/>
  <c r="L78" i="78"/>
  <c r="N78" i="78" s="1"/>
  <c r="N79" i="78"/>
  <c r="G53" i="99" l="1"/>
  <c r="G55" i="99"/>
  <c r="E44" i="99"/>
  <c r="F44" i="99" s="1"/>
  <c r="G44" i="99" s="1"/>
  <c r="H44" i="99" s="1"/>
  <c r="I44" i="99" s="1"/>
  <c r="J44" i="99" s="1"/>
  <c r="K44" i="99" s="1"/>
  <c r="L44" i="99" s="1"/>
  <c r="M44" i="99" s="1"/>
  <c r="N44" i="99" s="1"/>
  <c r="O44" i="99" s="1"/>
  <c r="P44" i="99" s="1"/>
  <c r="Q44" i="99" s="1"/>
  <c r="R44" i="99" s="1"/>
  <c r="S44" i="99" s="1"/>
  <c r="T44" i="99" s="1"/>
  <c r="U44" i="99" s="1"/>
  <c r="V44" i="99" s="1"/>
  <c r="W44" i="99" s="1"/>
  <c r="X44" i="99" s="1"/>
  <c r="Y44" i="99" s="1"/>
  <c r="Z44" i="99" s="1"/>
  <c r="AA44" i="99" s="1"/>
  <c r="AB44" i="99" s="1"/>
  <c r="AC44" i="99" s="1"/>
  <c r="AD44" i="99" s="1"/>
  <c r="G51" i="99"/>
  <c r="H83" i="60"/>
  <c r="E83" i="60"/>
  <c r="G46" i="60"/>
  <c r="F46" i="60"/>
  <c r="K34" i="60"/>
  <c r="J34" i="60"/>
  <c r="M21" i="60"/>
  <c r="L21" i="60"/>
  <c r="M20" i="60"/>
  <c r="L20" i="60"/>
  <c r="M19" i="60"/>
  <c r="L19" i="60"/>
  <c r="M18" i="60"/>
  <c r="L18" i="60"/>
  <c r="M17" i="60"/>
  <c r="L17" i="60"/>
  <c r="M16" i="60"/>
  <c r="L16" i="60"/>
  <c r="M15" i="60"/>
  <c r="L15" i="60"/>
  <c r="M14" i="60"/>
  <c r="L14" i="60"/>
  <c r="M13" i="60"/>
  <c r="L13" i="60"/>
  <c r="F7" i="98"/>
  <c r="F7" i="97"/>
  <c r="F7" i="96"/>
  <c r="F7" i="95"/>
  <c r="F7" i="94"/>
  <c r="F7" i="93"/>
  <c r="F7" i="92"/>
  <c r="F7" i="91"/>
  <c r="F7" i="90"/>
  <c r="G135" i="98"/>
  <c r="F134" i="98"/>
  <c r="M83" i="60" s="1"/>
  <c r="N119" i="98"/>
  <c r="M119" i="98"/>
  <c r="L119" i="98"/>
  <c r="K119" i="98"/>
  <c r="J119" i="98"/>
  <c r="I119" i="98"/>
  <c r="G119" i="98"/>
  <c r="F119" i="98"/>
  <c r="E119" i="98"/>
  <c r="E133" i="98" s="1"/>
  <c r="N118" i="98"/>
  <c r="M118" i="98"/>
  <c r="L118" i="98"/>
  <c r="K118" i="98"/>
  <c r="J118" i="98"/>
  <c r="I118" i="98"/>
  <c r="G118" i="98"/>
  <c r="F118" i="98"/>
  <c r="E118" i="98"/>
  <c r="E132" i="98" s="1"/>
  <c r="N117" i="98"/>
  <c r="M117" i="98"/>
  <c r="L117" i="98"/>
  <c r="K117" i="98"/>
  <c r="J117" i="98"/>
  <c r="I117" i="98"/>
  <c r="G117" i="98"/>
  <c r="F117" i="98"/>
  <c r="E117" i="98"/>
  <c r="E131" i="98" s="1"/>
  <c r="N116" i="98"/>
  <c r="M116" i="98"/>
  <c r="L116" i="98"/>
  <c r="K116" i="98"/>
  <c r="J116" i="98"/>
  <c r="I116" i="98"/>
  <c r="G116" i="98"/>
  <c r="F116" i="98"/>
  <c r="E116" i="98"/>
  <c r="N115" i="98"/>
  <c r="M115" i="98"/>
  <c r="L115" i="98"/>
  <c r="K115" i="98"/>
  <c r="J115" i="98"/>
  <c r="I115" i="98"/>
  <c r="G115" i="98"/>
  <c r="F115" i="98"/>
  <c r="E115" i="98"/>
  <c r="N114" i="98"/>
  <c r="M114" i="98"/>
  <c r="L114" i="98"/>
  <c r="K114" i="98"/>
  <c r="J114" i="98"/>
  <c r="I114" i="98"/>
  <c r="G114" i="98"/>
  <c r="F114" i="98"/>
  <c r="E114" i="98"/>
  <c r="N113" i="98"/>
  <c r="M113" i="98"/>
  <c r="L113" i="98"/>
  <c r="K113" i="98"/>
  <c r="J113" i="98"/>
  <c r="I113" i="98"/>
  <c r="G113" i="98"/>
  <c r="F113" i="98"/>
  <c r="E113" i="98"/>
  <c r="E127" i="98" s="1"/>
  <c r="N112" i="98"/>
  <c r="M112" i="98"/>
  <c r="L112" i="98"/>
  <c r="K112" i="98"/>
  <c r="J112" i="98"/>
  <c r="I112" i="98"/>
  <c r="G112" i="98"/>
  <c r="F112" i="98"/>
  <c r="E112" i="98"/>
  <c r="N111" i="98"/>
  <c r="M111" i="98"/>
  <c r="L111" i="98"/>
  <c r="K111" i="98"/>
  <c r="J111" i="98"/>
  <c r="I111" i="98"/>
  <c r="G111" i="98"/>
  <c r="F111" i="98"/>
  <c r="E111" i="98"/>
  <c r="N110" i="98"/>
  <c r="M110" i="98"/>
  <c r="L110" i="98"/>
  <c r="K110" i="98"/>
  <c r="J110" i="98"/>
  <c r="I110" i="98"/>
  <c r="G110" i="98"/>
  <c r="F110" i="98"/>
  <c r="E110" i="98"/>
  <c r="H105" i="98"/>
  <c r="H104" i="98"/>
  <c r="I104" i="98" s="1"/>
  <c r="F104" i="98"/>
  <c r="E134" i="98" s="1"/>
  <c r="L83" i="60" s="1"/>
  <c r="H103" i="98"/>
  <c r="H102" i="98"/>
  <c r="H101" i="98"/>
  <c r="H100" i="98"/>
  <c r="H99" i="98"/>
  <c r="H98" i="98"/>
  <c r="L92" i="98"/>
  <c r="N92" i="98" s="1"/>
  <c r="L91" i="98"/>
  <c r="N91" i="98" s="1"/>
  <c r="L90" i="98"/>
  <c r="N90" i="98" s="1"/>
  <c r="L89" i="98"/>
  <c r="N89" i="98" s="1"/>
  <c r="L88" i="98"/>
  <c r="N88" i="98" s="1"/>
  <c r="L87" i="98"/>
  <c r="N87" i="98" s="1"/>
  <c r="L86" i="98"/>
  <c r="N86" i="98" s="1"/>
  <c r="L85" i="98"/>
  <c r="N85" i="98" s="1"/>
  <c r="L84" i="98"/>
  <c r="N84" i="98" s="1"/>
  <c r="L83" i="98"/>
  <c r="N83" i="98" s="1"/>
  <c r="L82" i="98"/>
  <c r="N82" i="98" s="1"/>
  <c r="L81" i="98"/>
  <c r="N81" i="98" s="1"/>
  <c r="O56" i="98" s="1"/>
  <c r="L80" i="98"/>
  <c r="N80" i="98" s="1"/>
  <c r="I56" i="98" s="1"/>
  <c r="L79" i="98"/>
  <c r="N79" i="98" s="1"/>
  <c r="O67" i="98" s="1"/>
  <c r="L78" i="98"/>
  <c r="N78" i="98" s="1"/>
  <c r="I67" i="98" s="1"/>
  <c r="N72" i="98"/>
  <c r="H72" i="98"/>
  <c r="L64" i="98"/>
  <c r="C119" i="98" s="1"/>
  <c r="C133" i="98" s="1"/>
  <c r="F64" i="98"/>
  <c r="C118" i="98" s="1"/>
  <c r="C132" i="98" s="1"/>
  <c r="N61" i="98"/>
  <c r="H61" i="98"/>
  <c r="L53" i="98"/>
  <c r="C117" i="98" s="1"/>
  <c r="C131" i="98" s="1"/>
  <c r="F53" i="98"/>
  <c r="C116" i="98" s="1"/>
  <c r="C130" i="98" s="1"/>
  <c r="N51" i="98"/>
  <c r="H51" i="98"/>
  <c r="O46" i="98"/>
  <c r="O51" i="98" s="1"/>
  <c r="I46" i="98"/>
  <c r="I51" i="98" s="1"/>
  <c r="L43" i="98"/>
  <c r="C115" i="98" s="1"/>
  <c r="C129" i="98" s="1"/>
  <c r="F43" i="98"/>
  <c r="C114" i="98" s="1"/>
  <c r="C128" i="98" s="1"/>
  <c r="N41" i="98"/>
  <c r="H41" i="98"/>
  <c r="O36" i="98"/>
  <c r="O41" i="98" s="1"/>
  <c r="I36" i="98"/>
  <c r="I41" i="98" s="1"/>
  <c r="L33" i="98"/>
  <c r="C113" i="98" s="1"/>
  <c r="C127" i="98" s="1"/>
  <c r="F33" i="98"/>
  <c r="C112" i="98" s="1"/>
  <c r="C126" i="98" s="1"/>
  <c r="N30" i="98"/>
  <c r="H30" i="98"/>
  <c r="O25" i="98"/>
  <c r="O30" i="98" s="1"/>
  <c r="I25" i="98"/>
  <c r="I30" i="98" s="1"/>
  <c r="L22" i="98"/>
  <c r="C111" i="98" s="1"/>
  <c r="C125" i="98" s="1"/>
  <c r="F22" i="98"/>
  <c r="C110" i="98" s="1"/>
  <c r="C124" i="98" s="1"/>
  <c r="G135" i="97"/>
  <c r="F134" i="97"/>
  <c r="K83" i="60" s="1"/>
  <c r="N119" i="97"/>
  <c r="M119" i="97"/>
  <c r="L119" i="97"/>
  <c r="K119" i="97"/>
  <c r="J119" i="97"/>
  <c r="I119" i="97"/>
  <c r="G119" i="97"/>
  <c r="F119" i="97"/>
  <c r="E119" i="97"/>
  <c r="N118" i="97"/>
  <c r="M118" i="97"/>
  <c r="L118" i="97"/>
  <c r="K118" i="97"/>
  <c r="J118" i="97"/>
  <c r="I118" i="97"/>
  <c r="G118" i="97"/>
  <c r="F118" i="97"/>
  <c r="E118" i="97"/>
  <c r="C118" i="97"/>
  <c r="C132" i="97" s="1"/>
  <c r="N117" i="97"/>
  <c r="M117" i="97"/>
  <c r="L117" i="97"/>
  <c r="K117" i="97"/>
  <c r="J117" i="97"/>
  <c r="I117" i="97"/>
  <c r="G117" i="97"/>
  <c r="F117" i="97"/>
  <c r="E117" i="97"/>
  <c r="N116" i="97"/>
  <c r="M116" i="97"/>
  <c r="L116" i="97"/>
  <c r="K116" i="97"/>
  <c r="J116" i="97"/>
  <c r="I116" i="97"/>
  <c r="G116" i="97"/>
  <c r="F116" i="97"/>
  <c r="E116" i="97"/>
  <c r="E130" i="97" s="1"/>
  <c r="N115" i="97"/>
  <c r="M115" i="97"/>
  <c r="L115" i="97"/>
  <c r="K115" i="97"/>
  <c r="J115" i="97"/>
  <c r="I115" i="97"/>
  <c r="G115" i="97"/>
  <c r="F115" i="97"/>
  <c r="E115" i="97"/>
  <c r="N114" i="97"/>
  <c r="M114" i="97"/>
  <c r="L114" i="97"/>
  <c r="K114" i="97"/>
  <c r="J114" i="97"/>
  <c r="I114" i="97"/>
  <c r="G114" i="97"/>
  <c r="F114" i="97"/>
  <c r="E114" i="97"/>
  <c r="N113" i="97"/>
  <c r="M113" i="97"/>
  <c r="L113" i="97"/>
  <c r="K113" i="97"/>
  <c r="J113" i="97"/>
  <c r="I113" i="97"/>
  <c r="G113" i="97"/>
  <c r="F113" i="97"/>
  <c r="E113" i="97"/>
  <c r="N112" i="97"/>
  <c r="M112" i="97"/>
  <c r="L112" i="97"/>
  <c r="K112" i="97"/>
  <c r="J112" i="97"/>
  <c r="I112" i="97"/>
  <c r="G112" i="97"/>
  <c r="E126" i="97" s="1"/>
  <c r="F112" i="97"/>
  <c r="E112" i="97"/>
  <c r="N111" i="97"/>
  <c r="M111" i="97"/>
  <c r="L111" i="97"/>
  <c r="K111" i="97"/>
  <c r="J111" i="97"/>
  <c r="I111" i="97"/>
  <c r="G111" i="97"/>
  <c r="F111" i="97"/>
  <c r="E111" i="97"/>
  <c r="N110" i="97"/>
  <c r="M110" i="97"/>
  <c r="L110" i="97"/>
  <c r="K110" i="97"/>
  <c r="J110" i="97"/>
  <c r="I110" i="97"/>
  <c r="G110" i="97"/>
  <c r="F110" i="97"/>
  <c r="E110" i="97"/>
  <c r="H105" i="97"/>
  <c r="H104" i="97"/>
  <c r="I104" i="97" s="1"/>
  <c r="F104" i="97"/>
  <c r="E134" i="97" s="1"/>
  <c r="J83" i="60" s="1"/>
  <c r="H103" i="97"/>
  <c r="H102" i="97"/>
  <c r="H101" i="97"/>
  <c r="H100" i="97"/>
  <c r="H99" i="97"/>
  <c r="H98" i="97"/>
  <c r="L92" i="97"/>
  <c r="N92" i="97" s="1"/>
  <c r="L91" i="97"/>
  <c r="N91" i="97" s="1"/>
  <c r="L90" i="97"/>
  <c r="N90" i="97" s="1"/>
  <c r="L89" i="97"/>
  <c r="N89" i="97" s="1"/>
  <c r="L88" i="97"/>
  <c r="N88" i="97" s="1"/>
  <c r="L87" i="97"/>
  <c r="N87" i="97" s="1"/>
  <c r="L86" i="97"/>
  <c r="N86" i="97" s="1"/>
  <c r="L85" i="97"/>
  <c r="N85" i="97" s="1"/>
  <c r="L84" i="97"/>
  <c r="N84" i="97" s="1"/>
  <c r="L83" i="97"/>
  <c r="N83" i="97" s="1"/>
  <c r="L82" i="97"/>
  <c r="N82" i="97" s="1"/>
  <c r="L81" i="97"/>
  <c r="N81" i="97" s="1"/>
  <c r="O56" i="97" s="1"/>
  <c r="L80" i="97"/>
  <c r="N80" i="97" s="1"/>
  <c r="I56" i="97" s="1"/>
  <c r="L79" i="97"/>
  <c r="N79" i="97" s="1"/>
  <c r="O67" i="97" s="1"/>
  <c r="L78" i="97"/>
  <c r="N78" i="97" s="1"/>
  <c r="I67" i="97" s="1"/>
  <c r="N72" i="97"/>
  <c r="H72" i="97"/>
  <c r="L64" i="97"/>
  <c r="C119" i="97" s="1"/>
  <c r="C133" i="97" s="1"/>
  <c r="F64" i="97"/>
  <c r="N61" i="97"/>
  <c r="H61" i="97"/>
  <c r="L53" i="97"/>
  <c r="C117" i="97" s="1"/>
  <c r="C131" i="97" s="1"/>
  <c r="F53" i="97"/>
  <c r="C116" i="97" s="1"/>
  <c r="C130" i="97" s="1"/>
  <c r="N51" i="97"/>
  <c r="H51" i="97"/>
  <c r="O46" i="97"/>
  <c r="H115" i="97" s="1"/>
  <c r="I46" i="97"/>
  <c r="I51" i="97" s="1"/>
  <c r="L43" i="97"/>
  <c r="C115" i="97" s="1"/>
  <c r="C129" i="97" s="1"/>
  <c r="F43" i="97"/>
  <c r="C114" i="97" s="1"/>
  <c r="C128" i="97" s="1"/>
  <c r="N41" i="97"/>
  <c r="H41" i="97"/>
  <c r="O36" i="97"/>
  <c r="H113" i="97" s="1"/>
  <c r="I36" i="97"/>
  <c r="I41" i="97" s="1"/>
  <c r="L33" i="97"/>
  <c r="C113" i="97" s="1"/>
  <c r="C127" i="97" s="1"/>
  <c r="F33" i="97"/>
  <c r="C112" i="97" s="1"/>
  <c r="C126" i="97" s="1"/>
  <c r="N30" i="97"/>
  <c r="H30" i="97"/>
  <c r="O25" i="97"/>
  <c r="O30" i="97" s="1"/>
  <c r="I25" i="97"/>
  <c r="I30" i="97" s="1"/>
  <c r="L22" i="97"/>
  <c r="C111" i="97" s="1"/>
  <c r="C125" i="97" s="1"/>
  <c r="F22" i="97"/>
  <c r="C110" i="97" s="1"/>
  <c r="C124" i="97" s="1"/>
  <c r="G135" i="96"/>
  <c r="F134" i="96"/>
  <c r="I83" i="60" s="1"/>
  <c r="N119" i="96"/>
  <c r="M119" i="96"/>
  <c r="L119" i="96"/>
  <c r="K119" i="96"/>
  <c r="J119" i="96"/>
  <c r="I119" i="96"/>
  <c r="G119" i="96"/>
  <c r="F119" i="96"/>
  <c r="E119" i="96"/>
  <c r="N118" i="96"/>
  <c r="M118" i="96"/>
  <c r="L118" i="96"/>
  <c r="K118" i="96"/>
  <c r="E132" i="96" s="1"/>
  <c r="J118" i="96"/>
  <c r="I118" i="96"/>
  <c r="G118" i="96"/>
  <c r="F118" i="96"/>
  <c r="E118" i="96"/>
  <c r="N117" i="96"/>
  <c r="M117" i="96"/>
  <c r="L117" i="96"/>
  <c r="K117" i="96"/>
  <c r="J117" i="96"/>
  <c r="I117" i="96"/>
  <c r="G117" i="96"/>
  <c r="F117" i="96"/>
  <c r="E117" i="96"/>
  <c r="N116" i="96"/>
  <c r="M116" i="96"/>
  <c r="L116" i="96"/>
  <c r="K116" i="96"/>
  <c r="J116" i="96"/>
  <c r="I116" i="96"/>
  <c r="G116" i="96"/>
  <c r="F116" i="96"/>
  <c r="E116" i="96"/>
  <c r="N115" i="96"/>
  <c r="M115" i="96"/>
  <c r="L115" i="96"/>
  <c r="K115" i="96"/>
  <c r="J115" i="96"/>
  <c r="I115" i="96"/>
  <c r="G115" i="96"/>
  <c r="F115" i="96"/>
  <c r="E115" i="96"/>
  <c r="N114" i="96"/>
  <c r="M114" i="96"/>
  <c r="L114" i="96"/>
  <c r="K114" i="96"/>
  <c r="J114" i="96"/>
  <c r="I114" i="96"/>
  <c r="G114" i="96"/>
  <c r="F114" i="96"/>
  <c r="E114" i="96"/>
  <c r="N113" i="96"/>
  <c r="M113" i="96"/>
  <c r="L113" i="96"/>
  <c r="K113" i="96"/>
  <c r="J113" i="96"/>
  <c r="I113" i="96"/>
  <c r="G113" i="96"/>
  <c r="E127" i="96" s="1"/>
  <c r="F113" i="96"/>
  <c r="E113" i="96"/>
  <c r="N112" i="96"/>
  <c r="M112" i="96"/>
  <c r="L112" i="96"/>
  <c r="K112" i="96"/>
  <c r="J112" i="96"/>
  <c r="I112" i="96"/>
  <c r="G112" i="96"/>
  <c r="F112" i="96"/>
  <c r="E112" i="96"/>
  <c r="N111" i="96"/>
  <c r="M111" i="96"/>
  <c r="L111" i="96"/>
  <c r="K111" i="96"/>
  <c r="J111" i="96"/>
  <c r="I111" i="96"/>
  <c r="G111" i="96"/>
  <c r="F111" i="96"/>
  <c r="E111" i="96"/>
  <c r="N110" i="96"/>
  <c r="M110" i="96"/>
  <c r="L110" i="96"/>
  <c r="K110" i="96"/>
  <c r="J110" i="96"/>
  <c r="I110" i="96"/>
  <c r="G110" i="96"/>
  <c r="F110" i="96"/>
  <c r="E110" i="96"/>
  <c r="H105" i="96"/>
  <c r="H104" i="96"/>
  <c r="I104" i="96" s="1"/>
  <c r="F104" i="96"/>
  <c r="E134" i="96" s="1"/>
  <c r="H103" i="96"/>
  <c r="H102" i="96"/>
  <c r="H101" i="96"/>
  <c r="H100" i="96"/>
  <c r="H99" i="96"/>
  <c r="H98" i="96"/>
  <c r="L92" i="96"/>
  <c r="N92" i="96" s="1"/>
  <c r="L91" i="96"/>
  <c r="N91" i="96" s="1"/>
  <c r="L90" i="96"/>
  <c r="N90" i="96" s="1"/>
  <c r="N89" i="96"/>
  <c r="L89" i="96"/>
  <c r="L88" i="96"/>
  <c r="N88" i="96" s="1"/>
  <c r="L87" i="96"/>
  <c r="N87" i="96" s="1"/>
  <c r="L86" i="96"/>
  <c r="N86" i="96" s="1"/>
  <c r="N85" i="96"/>
  <c r="L85" i="96"/>
  <c r="L84" i="96"/>
  <c r="N84" i="96" s="1"/>
  <c r="L83" i="96"/>
  <c r="N83" i="96" s="1"/>
  <c r="L82" i="96"/>
  <c r="N82" i="96" s="1"/>
  <c r="L81" i="96"/>
  <c r="N81" i="96" s="1"/>
  <c r="O56" i="96" s="1"/>
  <c r="L80" i="96"/>
  <c r="N80" i="96" s="1"/>
  <c r="I56" i="96" s="1"/>
  <c r="L79" i="96"/>
  <c r="N79" i="96" s="1"/>
  <c r="O67" i="96" s="1"/>
  <c r="L78" i="96"/>
  <c r="N78" i="96" s="1"/>
  <c r="I67" i="96" s="1"/>
  <c r="N72" i="96"/>
  <c r="H72" i="96"/>
  <c r="L64" i="96"/>
  <c r="C119" i="96" s="1"/>
  <c r="C133" i="96" s="1"/>
  <c r="F64" i="96"/>
  <c r="C118" i="96" s="1"/>
  <c r="C132" i="96" s="1"/>
  <c r="N61" i="96"/>
  <c r="H61" i="96"/>
  <c r="L53" i="96"/>
  <c r="C117" i="96" s="1"/>
  <c r="C131" i="96" s="1"/>
  <c r="F53" i="96"/>
  <c r="C116" i="96" s="1"/>
  <c r="C130" i="96" s="1"/>
  <c r="N51" i="96"/>
  <c r="H51" i="96"/>
  <c r="O46" i="96"/>
  <c r="H115" i="96" s="1"/>
  <c r="I46" i="96"/>
  <c r="I51" i="96" s="1"/>
  <c r="L43" i="96"/>
  <c r="C115" i="96" s="1"/>
  <c r="C129" i="96" s="1"/>
  <c r="F43" i="96"/>
  <c r="C114" i="96" s="1"/>
  <c r="C128" i="96" s="1"/>
  <c r="N41" i="96"/>
  <c r="H41" i="96"/>
  <c r="O36" i="96"/>
  <c r="H113" i="96" s="1"/>
  <c r="F127" i="96" s="1"/>
  <c r="I36" i="96"/>
  <c r="I41" i="96" s="1"/>
  <c r="L33" i="96"/>
  <c r="C113" i="96" s="1"/>
  <c r="C127" i="96" s="1"/>
  <c r="F33" i="96"/>
  <c r="C112" i="96" s="1"/>
  <c r="C126" i="96" s="1"/>
  <c r="N30" i="96"/>
  <c r="H30" i="96"/>
  <c r="O25" i="96"/>
  <c r="H111" i="96" s="1"/>
  <c r="I25" i="96"/>
  <c r="L22" i="96"/>
  <c r="C111" i="96" s="1"/>
  <c r="C125" i="96" s="1"/>
  <c r="F22" i="96"/>
  <c r="C110" i="96" s="1"/>
  <c r="C124" i="96" s="1"/>
  <c r="G135" i="95"/>
  <c r="F134" i="95"/>
  <c r="N119" i="95"/>
  <c r="M119" i="95"/>
  <c r="L119" i="95"/>
  <c r="K119" i="95"/>
  <c r="J119" i="95"/>
  <c r="I119" i="95"/>
  <c r="G119" i="95"/>
  <c r="F119" i="95"/>
  <c r="E119" i="95"/>
  <c r="N118" i="95"/>
  <c r="M118" i="95"/>
  <c r="L118" i="95"/>
  <c r="K118" i="95"/>
  <c r="J118" i="95"/>
  <c r="I118" i="95"/>
  <c r="G118" i="95"/>
  <c r="F118" i="95"/>
  <c r="E118" i="95"/>
  <c r="N117" i="95"/>
  <c r="M117" i="95"/>
  <c r="L117" i="95"/>
  <c r="K117" i="95"/>
  <c r="J117" i="95"/>
  <c r="I117" i="95"/>
  <c r="G117" i="95"/>
  <c r="F117" i="95"/>
  <c r="E117" i="95"/>
  <c r="N116" i="95"/>
  <c r="M116" i="95"/>
  <c r="L116" i="95"/>
  <c r="K116" i="95"/>
  <c r="J116" i="95"/>
  <c r="I116" i="95"/>
  <c r="G116" i="95"/>
  <c r="F116" i="95"/>
  <c r="E116" i="95"/>
  <c r="N115" i="95"/>
  <c r="M115" i="95"/>
  <c r="L115" i="95"/>
  <c r="K115" i="95"/>
  <c r="J115" i="95"/>
  <c r="I115" i="95"/>
  <c r="G115" i="95"/>
  <c r="F115" i="95"/>
  <c r="E115" i="95"/>
  <c r="N114" i="95"/>
  <c r="M114" i="95"/>
  <c r="L114" i="95"/>
  <c r="K114" i="95"/>
  <c r="J114" i="95"/>
  <c r="I114" i="95"/>
  <c r="G114" i="95"/>
  <c r="F114" i="95"/>
  <c r="E114" i="95"/>
  <c r="N113" i="95"/>
  <c r="M113" i="95"/>
  <c r="L113" i="95"/>
  <c r="K113" i="95"/>
  <c r="J113" i="95"/>
  <c r="I113" i="95"/>
  <c r="G113" i="95"/>
  <c r="F113" i="95"/>
  <c r="E113" i="95"/>
  <c r="N112" i="95"/>
  <c r="M112" i="95"/>
  <c r="L112" i="95"/>
  <c r="K112" i="95"/>
  <c r="J112" i="95"/>
  <c r="I112" i="95"/>
  <c r="G112" i="95"/>
  <c r="F112" i="95"/>
  <c r="E112" i="95"/>
  <c r="E126" i="95" s="1"/>
  <c r="C112" i="95"/>
  <c r="C126" i="95" s="1"/>
  <c r="N111" i="95"/>
  <c r="M111" i="95"/>
  <c r="L111" i="95"/>
  <c r="K111" i="95"/>
  <c r="J111" i="95"/>
  <c r="I111" i="95"/>
  <c r="G111" i="95"/>
  <c r="F111" i="95"/>
  <c r="E111" i="95"/>
  <c r="N110" i="95"/>
  <c r="M110" i="95"/>
  <c r="L110" i="95"/>
  <c r="K110" i="95"/>
  <c r="J110" i="95"/>
  <c r="I110" i="95"/>
  <c r="G110" i="95"/>
  <c r="F110" i="95"/>
  <c r="E110" i="95"/>
  <c r="H105" i="95"/>
  <c r="H104" i="95"/>
  <c r="I104" i="95" s="1"/>
  <c r="F104" i="95"/>
  <c r="E134" i="95" s="1"/>
  <c r="F83" i="60" s="1"/>
  <c r="H103" i="95"/>
  <c r="H102" i="95"/>
  <c r="H101" i="95"/>
  <c r="H100" i="95"/>
  <c r="H99" i="95"/>
  <c r="H98" i="95"/>
  <c r="N92" i="95"/>
  <c r="L92" i="95"/>
  <c r="L91" i="95"/>
  <c r="N91" i="95" s="1"/>
  <c r="L90" i="95"/>
  <c r="N90" i="95" s="1"/>
  <c r="N89" i="95"/>
  <c r="L89" i="95"/>
  <c r="N88" i="95"/>
  <c r="L88" i="95"/>
  <c r="L87" i="95"/>
  <c r="N87" i="95" s="1"/>
  <c r="L86" i="95"/>
  <c r="N86" i="95" s="1"/>
  <c r="L85" i="95"/>
  <c r="N85" i="95" s="1"/>
  <c r="L84" i="95"/>
  <c r="N84" i="95" s="1"/>
  <c r="L83" i="95"/>
  <c r="N83" i="95" s="1"/>
  <c r="L82" i="95"/>
  <c r="N82" i="95" s="1"/>
  <c r="L81" i="95"/>
  <c r="N81" i="95" s="1"/>
  <c r="O56" i="95" s="1"/>
  <c r="L80" i="95"/>
  <c r="N80" i="95" s="1"/>
  <c r="I56" i="95" s="1"/>
  <c r="L79" i="95"/>
  <c r="N79" i="95" s="1"/>
  <c r="O67" i="95" s="1"/>
  <c r="L78" i="95"/>
  <c r="N78" i="95" s="1"/>
  <c r="I67" i="95" s="1"/>
  <c r="N72" i="95"/>
  <c r="H72" i="95"/>
  <c r="L64" i="95"/>
  <c r="C119" i="95" s="1"/>
  <c r="C133" i="95" s="1"/>
  <c r="F64" i="95"/>
  <c r="C118" i="95" s="1"/>
  <c r="C132" i="95" s="1"/>
  <c r="N61" i="95"/>
  <c r="H61" i="95"/>
  <c r="L53" i="95"/>
  <c r="C117" i="95" s="1"/>
  <c r="C131" i="95" s="1"/>
  <c r="F53" i="95"/>
  <c r="C116" i="95" s="1"/>
  <c r="C130" i="95" s="1"/>
  <c r="N51" i="95"/>
  <c r="H51" i="95"/>
  <c r="O46" i="95"/>
  <c r="H115" i="95" s="1"/>
  <c r="I46" i="95"/>
  <c r="H114" i="95" s="1"/>
  <c r="L43" i="95"/>
  <c r="C115" i="95" s="1"/>
  <c r="C129" i="95" s="1"/>
  <c r="F43" i="95"/>
  <c r="C114" i="95" s="1"/>
  <c r="C128" i="95" s="1"/>
  <c r="N41" i="95"/>
  <c r="H41" i="95"/>
  <c r="O36" i="95"/>
  <c r="H113" i="95" s="1"/>
  <c r="I36" i="95"/>
  <c r="H112" i="95" s="1"/>
  <c r="L33" i="95"/>
  <c r="C113" i="95" s="1"/>
  <c r="C127" i="95" s="1"/>
  <c r="F33" i="95"/>
  <c r="N30" i="95"/>
  <c r="H30" i="95"/>
  <c r="O25" i="95"/>
  <c r="H111" i="95" s="1"/>
  <c r="I25" i="95"/>
  <c r="H110" i="95" s="1"/>
  <c r="L22" i="95"/>
  <c r="C111" i="95" s="1"/>
  <c r="C125" i="95" s="1"/>
  <c r="F22" i="95"/>
  <c r="C110" i="95" s="1"/>
  <c r="C124" i="95" s="1"/>
  <c r="G135" i="94"/>
  <c r="F134" i="94"/>
  <c r="E134" i="94"/>
  <c r="D83" i="60" s="1"/>
  <c r="N119" i="94"/>
  <c r="M119" i="94"/>
  <c r="L119" i="94"/>
  <c r="K119" i="94"/>
  <c r="J119" i="94"/>
  <c r="I119" i="94"/>
  <c r="G119" i="94"/>
  <c r="F119" i="94"/>
  <c r="E119" i="94"/>
  <c r="N118" i="94"/>
  <c r="M118" i="94"/>
  <c r="L118" i="94"/>
  <c r="K118" i="94"/>
  <c r="J118" i="94"/>
  <c r="I118" i="94"/>
  <c r="G118" i="94"/>
  <c r="E132" i="94" s="1"/>
  <c r="F118" i="94"/>
  <c r="E118" i="94"/>
  <c r="N117" i="94"/>
  <c r="M117" i="94"/>
  <c r="L117" i="94"/>
  <c r="K117" i="94"/>
  <c r="J117" i="94"/>
  <c r="I117" i="94"/>
  <c r="G117" i="94"/>
  <c r="F117" i="94"/>
  <c r="E117" i="94"/>
  <c r="N116" i="94"/>
  <c r="M116" i="94"/>
  <c r="L116" i="94"/>
  <c r="K116" i="94"/>
  <c r="J116" i="94"/>
  <c r="I116" i="94"/>
  <c r="G116" i="94"/>
  <c r="F116" i="94"/>
  <c r="E116" i="94"/>
  <c r="C116" i="94"/>
  <c r="C130" i="94" s="1"/>
  <c r="N115" i="94"/>
  <c r="M115" i="94"/>
  <c r="L115" i="94"/>
  <c r="K115" i="94"/>
  <c r="J115" i="94"/>
  <c r="I115" i="94"/>
  <c r="G115" i="94"/>
  <c r="F115" i="94"/>
  <c r="E115" i="94"/>
  <c r="N114" i="94"/>
  <c r="M114" i="94"/>
  <c r="L114" i="94"/>
  <c r="K114" i="94"/>
  <c r="J114" i="94"/>
  <c r="I114" i="94"/>
  <c r="G114" i="94"/>
  <c r="F114" i="94"/>
  <c r="E114" i="94"/>
  <c r="N113" i="94"/>
  <c r="M113" i="94"/>
  <c r="L113" i="94"/>
  <c r="K113" i="94"/>
  <c r="J113" i="94"/>
  <c r="I113" i="94"/>
  <c r="G113" i="94"/>
  <c r="F113" i="94"/>
  <c r="E113" i="94"/>
  <c r="N112" i="94"/>
  <c r="M112" i="94"/>
  <c r="L112" i="94"/>
  <c r="K112" i="94"/>
  <c r="J112" i="94"/>
  <c r="I112" i="94"/>
  <c r="G112" i="94"/>
  <c r="F112" i="94"/>
  <c r="E112" i="94"/>
  <c r="N111" i="94"/>
  <c r="M111" i="94"/>
  <c r="L111" i="94"/>
  <c r="K111" i="94"/>
  <c r="J111" i="94"/>
  <c r="I111" i="94"/>
  <c r="G111" i="94"/>
  <c r="F111" i="94"/>
  <c r="E111" i="94"/>
  <c r="N110" i="94"/>
  <c r="M110" i="94"/>
  <c r="L110" i="94"/>
  <c r="K110" i="94"/>
  <c r="J110" i="94"/>
  <c r="I110" i="94"/>
  <c r="G110" i="94"/>
  <c r="F110" i="94"/>
  <c r="E110" i="94"/>
  <c r="H105" i="94"/>
  <c r="I104" i="94"/>
  <c r="H104" i="94"/>
  <c r="F104" i="94"/>
  <c r="H103" i="94"/>
  <c r="H102" i="94"/>
  <c r="H101" i="94"/>
  <c r="H100" i="94"/>
  <c r="H99" i="94"/>
  <c r="H98" i="94"/>
  <c r="L92" i="94"/>
  <c r="N92" i="94" s="1"/>
  <c r="L91" i="94"/>
  <c r="N91" i="94" s="1"/>
  <c r="L90" i="94"/>
  <c r="N90" i="94" s="1"/>
  <c r="L89" i="94"/>
  <c r="N89" i="94" s="1"/>
  <c r="L88" i="94"/>
  <c r="N88" i="94" s="1"/>
  <c r="L87" i="94"/>
  <c r="N87" i="94" s="1"/>
  <c r="L86" i="94"/>
  <c r="N86" i="94" s="1"/>
  <c r="L85" i="94"/>
  <c r="N85" i="94" s="1"/>
  <c r="L84" i="94"/>
  <c r="N84" i="94" s="1"/>
  <c r="L83" i="94"/>
  <c r="N83" i="94" s="1"/>
  <c r="L82" i="94"/>
  <c r="N82" i="94" s="1"/>
  <c r="L81" i="94"/>
  <c r="N81" i="94" s="1"/>
  <c r="O56" i="94" s="1"/>
  <c r="L80" i="94"/>
  <c r="N80" i="94" s="1"/>
  <c r="I56" i="94" s="1"/>
  <c r="L79" i="94"/>
  <c r="N79" i="94" s="1"/>
  <c r="O67" i="94" s="1"/>
  <c r="O72" i="94" s="1"/>
  <c r="L78" i="94"/>
  <c r="N78" i="94" s="1"/>
  <c r="I67" i="94" s="1"/>
  <c r="N72" i="94"/>
  <c r="H72" i="94"/>
  <c r="L64" i="94"/>
  <c r="C119" i="94" s="1"/>
  <c r="C133" i="94" s="1"/>
  <c r="F64" i="94"/>
  <c r="C118" i="94" s="1"/>
  <c r="C132" i="94" s="1"/>
  <c r="N61" i="94"/>
  <c r="H61" i="94"/>
  <c r="L53" i="94"/>
  <c r="C117" i="94" s="1"/>
  <c r="C131" i="94" s="1"/>
  <c r="F53" i="94"/>
  <c r="N51" i="94"/>
  <c r="H51" i="94"/>
  <c r="O46" i="94"/>
  <c r="H115" i="94" s="1"/>
  <c r="I46" i="94"/>
  <c r="I51" i="94" s="1"/>
  <c r="L43" i="94"/>
  <c r="C115" i="94" s="1"/>
  <c r="C129" i="94" s="1"/>
  <c r="F43" i="94"/>
  <c r="C114" i="94" s="1"/>
  <c r="C128" i="94" s="1"/>
  <c r="N41" i="94"/>
  <c r="H41" i="94"/>
  <c r="O36" i="94"/>
  <c r="H113" i="94" s="1"/>
  <c r="I36" i="94"/>
  <c r="I41" i="94" s="1"/>
  <c r="L33" i="94"/>
  <c r="C113" i="94" s="1"/>
  <c r="C127" i="94" s="1"/>
  <c r="F33" i="94"/>
  <c r="C112" i="94" s="1"/>
  <c r="C126" i="94" s="1"/>
  <c r="N30" i="94"/>
  <c r="H30" i="94"/>
  <c r="O25" i="94"/>
  <c r="O30" i="94" s="1"/>
  <c r="I25" i="94"/>
  <c r="I30" i="94" s="1"/>
  <c r="L22" i="94"/>
  <c r="C111" i="94" s="1"/>
  <c r="C125" i="94" s="1"/>
  <c r="F22" i="94"/>
  <c r="C110" i="94" s="1"/>
  <c r="C124" i="94" s="1"/>
  <c r="G135" i="93"/>
  <c r="F134" i="93"/>
  <c r="E134" i="93"/>
  <c r="L66" i="60" s="1"/>
  <c r="N119" i="93"/>
  <c r="M119" i="93"/>
  <c r="L119" i="93"/>
  <c r="K119" i="93"/>
  <c r="J119" i="93"/>
  <c r="I119" i="93"/>
  <c r="G119" i="93"/>
  <c r="F119" i="93"/>
  <c r="E119" i="93"/>
  <c r="N118" i="93"/>
  <c r="M118" i="93"/>
  <c r="L118" i="93"/>
  <c r="K118" i="93"/>
  <c r="J118" i="93"/>
  <c r="I118" i="93"/>
  <c r="G118" i="93"/>
  <c r="F118" i="93"/>
  <c r="E118" i="93"/>
  <c r="C118" i="93"/>
  <c r="C132" i="93" s="1"/>
  <c r="N117" i="93"/>
  <c r="M117" i="93"/>
  <c r="L117" i="93"/>
  <c r="K117" i="93"/>
  <c r="J117" i="93"/>
  <c r="I117" i="93"/>
  <c r="G117" i="93"/>
  <c r="F117" i="93"/>
  <c r="E117" i="93"/>
  <c r="N116" i="93"/>
  <c r="M116" i="93"/>
  <c r="L116" i="93"/>
  <c r="K116" i="93"/>
  <c r="J116" i="93"/>
  <c r="I116" i="93"/>
  <c r="G116" i="93"/>
  <c r="F116" i="93"/>
  <c r="E116" i="93"/>
  <c r="C116" i="93"/>
  <c r="C130" i="93" s="1"/>
  <c r="N115" i="93"/>
  <c r="M115" i="93"/>
  <c r="L115" i="93"/>
  <c r="K115" i="93"/>
  <c r="J115" i="93"/>
  <c r="I115" i="93"/>
  <c r="G115" i="93"/>
  <c r="F115" i="93"/>
  <c r="E115" i="93"/>
  <c r="N114" i="93"/>
  <c r="M114" i="93"/>
  <c r="L114" i="93"/>
  <c r="K114" i="93"/>
  <c r="J114" i="93"/>
  <c r="I114" i="93"/>
  <c r="G114" i="93"/>
  <c r="F114" i="93"/>
  <c r="E114" i="93"/>
  <c r="E128" i="93" s="1"/>
  <c r="N113" i="93"/>
  <c r="M113" i="93"/>
  <c r="L113" i="93"/>
  <c r="K113" i="93"/>
  <c r="J113" i="93"/>
  <c r="I113" i="93"/>
  <c r="G113" i="93"/>
  <c r="F113" i="93"/>
  <c r="E113" i="93"/>
  <c r="N112" i="93"/>
  <c r="M112" i="93"/>
  <c r="L112" i="93"/>
  <c r="K112" i="93"/>
  <c r="J112" i="93"/>
  <c r="I112" i="93"/>
  <c r="G112" i="93"/>
  <c r="F112" i="93"/>
  <c r="E112" i="93"/>
  <c r="N111" i="93"/>
  <c r="M111" i="93"/>
  <c r="L111" i="93"/>
  <c r="K111" i="93"/>
  <c r="J111" i="93"/>
  <c r="I111" i="93"/>
  <c r="G111" i="93"/>
  <c r="F111" i="93"/>
  <c r="E111" i="93"/>
  <c r="N110" i="93"/>
  <c r="M110" i="93"/>
  <c r="L110" i="93"/>
  <c r="K110" i="93"/>
  <c r="J110" i="93"/>
  <c r="I110" i="93"/>
  <c r="G110" i="93"/>
  <c r="F110" i="93"/>
  <c r="E110" i="93"/>
  <c r="H105" i="93"/>
  <c r="H104" i="93"/>
  <c r="I104" i="93" s="1"/>
  <c r="F104" i="93"/>
  <c r="H103" i="93"/>
  <c r="H102" i="93"/>
  <c r="H101" i="93"/>
  <c r="H100" i="93"/>
  <c r="H99" i="93"/>
  <c r="H98" i="93"/>
  <c r="L92" i="93"/>
  <c r="N92" i="93" s="1"/>
  <c r="L91" i="93"/>
  <c r="N91" i="93" s="1"/>
  <c r="L90" i="93"/>
  <c r="N90" i="93" s="1"/>
  <c r="N89" i="93"/>
  <c r="L89" i="93"/>
  <c r="L88" i="93"/>
  <c r="N88" i="93" s="1"/>
  <c r="L87" i="93"/>
  <c r="N87" i="93" s="1"/>
  <c r="L86" i="93"/>
  <c r="N86" i="93" s="1"/>
  <c r="L85" i="93"/>
  <c r="N85" i="93" s="1"/>
  <c r="L84" i="93"/>
  <c r="N84" i="93" s="1"/>
  <c r="L83" i="93"/>
  <c r="N83" i="93" s="1"/>
  <c r="L82" i="93"/>
  <c r="N82" i="93" s="1"/>
  <c r="L81" i="93"/>
  <c r="N81" i="93" s="1"/>
  <c r="O56" i="93" s="1"/>
  <c r="H117" i="93" s="1"/>
  <c r="L80" i="93"/>
  <c r="N80" i="93" s="1"/>
  <c r="I56" i="93" s="1"/>
  <c r="L79" i="93"/>
  <c r="N79" i="93" s="1"/>
  <c r="O67" i="93" s="1"/>
  <c r="L78" i="93"/>
  <c r="N78" i="93" s="1"/>
  <c r="I67" i="93" s="1"/>
  <c r="N72" i="93"/>
  <c r="H72" i="93"/>
  <c r="L64" i="93"/>
  <c r="C119" i="93" s="1"/>
  <c r="C133" i="93" s="1"/>
  <c r="F64" i="93"/>
  <c r="N61" i="93"/>
  <c r="H61" i="93"/>
  <c r="L53" i="93"/>
  <c r="C117" i="93" s="1"/>
  <c r="C131" i="93" s="1"/>
  <c r="F53" i="93"/>
  <c r="N51" i="93"/>
  <c r="H51" i="93"/>
  <c r="O46" i="93"/>
  <c r="H115" i="93" s="1"/>
  <c r="I46" i="93"/>
  <c r="I51" i="93" s="1"/>
  <c r="L43" i="93"/>
  <c r="C115" i="93" s="1"/>
  <c r="C129" i="93" s="1"/>
  <c r="F43" i="93"/>
  <c r="C114" i="93" s="1"/>
  <c r="C128" i="93" s="1"/>
  <c r="N41" i="93"/>
  <c r="H41" i="93"/>
  <c r="O36" i="93"/>
  <c r="H113" i="93" s="1"/>
  <c r="I36" i="93"/>
  <c r="I41" i="93" s="1"/>
  <c r="L33" i="93"/>
  <c r="C113" i="93" s="1"/>
  <c r="C127" i="93" s="1"/>
  <c r="F33" i="93"/>
  <c r="C112" i="93" s="1"/>
  <c r="C126" i="93" s="1"/>
  <c r="N30" i="93"/>
  <c r="H30" i="93"/>
  <c r="O25" i="93"/>
  <c r="O30" i="93" s="1"/>
  <c r="I25" i="93"/>
  <c r="I30" i="93" s="1"/>
  <c r="L22" i="93"/>
  <c r="C111" i="93" s="1"/>
  <c r="C125" i="93" s="1"/>
  <c r="F22" i="93"/>
  <c r="C110" i="93" s="1"/>
  <c r="C124" i="93" s="1"/>
  <c r="G135" i="92"/>
  <c r="F134" i="92"/>
  <c r="K66" i="60" s="1"/>
  <c r="N119" i="92"/>
  <c r="M119" i="92"/>
  <c r="L119" i="92"/>
  <c r="K119" i="92"/>
  <c r="J119" i="92"/>
  <c r="I119" i="92"/>
  <c r="G119" i="92"/>
  <c r="F119" i="92"/>
  <c r="E119" i="92"/>
  <c r="E133" i="92" s="1"/>
  <c r="N118" i="92"/>
  <c r="M118" i="92"/>
  <c r="L118" i="92"/>
  <c r="K118" i="92"/>
  <c r="J118" i="92"/>
  <c r="I118" i="92"/>
  <c r="G118" i="92"/>
  <c r="F118" i="92"/>
  <c r="E118" i="92"/>
  <c r="C118" i="92"/>
  <c r="C132" i="92" s="1"/>
  <c r="N117" i="92"/>
  <c r="M117" i="92"/>
  <c r="L117" i="92"/>
  <c r="K117" i="92"/>
  <c r="J117" i="92"/>
  <c r="I117" i="92"/>
  <c r="G117" i="92"/>
  <c r="F117" i="92"/>
  <c r="E117" i="92"/>
  <c r="N116" i="92"/>
  <c r="M116" i="92"/>
  <c r="L116" i="92"/>
  <c r="K116" i="92"/>
  <c r="J116" i="92"/>
  <c r="I116" i="92"/>
  <c r="G116" i="92"/>
  <c r="E130" i="92" s="1"/>
  <c r="F116" i="92"/>
  <c r="E116" i="92"/>
  <c r="N115" i="92"/>
  <c r="M115" i="92"/>
  <c r="L115" i="92"/>
  <c r="K115" i="92"/>
  <c r="J115" i="92"/>
  <c r="I115" i="92"/>
  <c r="E129" i="92" s="1"/>
  <c r="G115" i="92"/>
  <c r="F115" i="92"/>
  <c r="E115" i="92"/>
  <c r="N114" i="92"/>
  <c r="M114" i="92"/>
  <c r="L114" i="92"/>
  <c r="K114" i="92"/>
  <c r="J114" i="92"/>
  <c r="I114" i="92"/>
  <c r="G114" i="92"/>
  <c r="F114" i="92"/>
  <c r="E114" i="92"/>
  <c r="N113" i="92"/>
  <c r="M113" i="92"/>
  <c r="L113" i="92"/>
  <c r="K113" i="92"/>
  <c r="J113" i="92"/>
  <c r="I113" i="92"/>
  <c r="G113" i="92"/>
  <c r="F113" i="92"/>
  <c r="E113" i="92"/>
  <c r="N112" i="92"/>
  <c r="M112" i="92"/>
  <c r="L112" i="92"/>
  <c r="K112" i="92"/>
  <c r="J112" i="92"/>
  <c r="I112" i="92"/>
  <c r="G112" i="92"/>
  <c r="F112" i="92"/>
  <c r="E112" i="92"/>
  <c r="N111" i="92"/>
  <c r="M111" i="92"/>
  <c r="L111" i="92"/>
  <c r="K111" i="92"/>
  <c r="J111" i="92"/>
  <c r="I111" i="92"/>
  <c r="G111" i="92"/>
  <c r="E125" i="92" s="1"/>
  <c r="F111" i="92"/>
  <c r="E111" i="92"/>
  <c r="N110" i="92"/>
  <c r="M110" i="92"/>
  <c r="L110" i="92"/>
  <c r="K110" i="92"/>
  <c r="J110" i="92"/>
  <c r="I110" i="92"/>
  <c r="G110" i="92"/>
  <c r="F110" i="92"/>
  <c r="E110" i="92"/>
  <c r="E124" i="92" s="1"/>
  <c r="H105" i="92"/>
  <c r="H104" i="92"/>
  <c r="I104" i="92" s="1"/>
  <c r="F104" i="92"/>
  <c r="E134" i="92" s="1"/>
  <c r="J66" i="60" s="1"/>
  <c r="H103" i="92"/>
  <c r="H102" i="92"/>
  <c r="H101" i="92"/>
  <c r="H100" i="92"/>
  <c r="H99" i="92"/>
  <c r="H98" i="92"/>
  <c r="L92" i="92"/>
  <c r="N92" i="92" s="1"/>
  <c r="L91" i="92"/>
  <c r="N91" i="92" s="1"/>
  <c r="L90" i="92"/>
  <c r="N90" i="92" s="1"/>
  <c r="L89" i="92"/>
  <c r="N89" i="92" s="1"/>
  <c r="L88" i="92"/>
  <c r="N88" i="92" s="1"/>
  <c r="L87" i="92"/>
  <c r="N87" i="92" s="1"/>
  <c r="L86" i="92"/>
  <c r="N86" i="92" s="1"/>
  <c r="L85" i="92"/>
  <c r="N85" i="92" s="1"/>
  <c r="N84" i="92"/>
  <c r="L84" i="92"/>
  <c r="L83" i="92"/>
  <c r="N83" i="92" s="1"/>
  <c r="L82" i="92"/>
  <c r="N82" i="92" s="1"/>
  <c r="L81" i="92"/>
  <c r="N81" i="92" s="1"/>
  <c r="O56" i="92" s="1"/>
  <c r="L80" i="92"/>
  <c r="N80" i="92" s="1"/>
  <c r="I56" i="92" s="1"/>
  <c r="L79" i="92"/>
  <c r="N79" i="92" s="1"/>
  <c r="O67" i="92" s="1"/>
  <c r="L78" i="92"/>
  <c r="N78" i="92" s="1"/>
  <c r="I67" i="92" s="1"/>
  <c r="N72" i="92"/>
  <c r="H72" i="92"/>
  <c r="L64" i="92"/>
  <c r="C119" i="92" s="1"/>
  <c r="C133" i="92" s="1"/>
  <c r="F64" i="92"/>
  <c r="N61" i="92"/>
  <c r="H61" i="92"/>
  <c r="L53" i="92"/>
  <c r="C117" i="92" s="1"/>
  <c r="C131" i="92" s="1"/>
  <c r="F53" i="92"/>
  <c r="C116" i="92" s="1"/>
  <c r="C130" i="92" s="1"/>
  <c r="N51" i="92"/>
  <c r="H51" i="92"/>
  <c r="O46" i="92"/>
  <c r="H115" i="92" s="1"/>
  <c r="I46" i="92"/>
  <c r="H114" i="92" s="1"/>
  <c r="L43" i="92"/>
  <c r="C115" i="92" s="1"/>
  <c r="C129" i="92" s="1"/>
  <c r="F43" i="92"/>
  <c r="C114" i="92" s="1"/>
  <c r="C128" i="92" s="1"/>
  <c r="N41" i="92"/>
  <c r="H41" i="92"/>
  <c r="O36" i="92"/>
  <c r="H113" i="92" s="1"/>
  <c r="I36" i="92"/>
  <c r="H112" i="92" s="1"/>
  <c r="L33" i="92"/>
  <c r="C113" i="92" s="1"/>
  <c r="C127" i="92" s="1"/>
  <c r="F33" i="92"/>
  <c r="C112" i="92" s="1"/>
  <c r="C126" i="92" s="1"/>
  <c r="N30" i="92"/>
  <c r="H30" i="92"/>
  <c r="O25" i="92"/>
  <c r="H111" i="92" s="1"/>
  <c r="I25" i="92"/>
  <c r="H110" i="92" s="1"/>
  <c r="L22" i="92"/>
  <c r="C111" i="92" s="1"/>
  <c r="C125" i="92" s="1"/>
  <c r="F22" i="92"/>
  <c r="C110" i="92" s="1"/>
  <c r="C124" i="92" s="1"/>
  <c r="G135" i="91"/>
  <c r="F134" i="91"/>
  <c r="N119" i="91"/>
  <c r="M119" i="91"/>
  <c r="L119" i="91"/>
  <c r="K119" i="91"/>
  <c r="J119" i="91"/>
  <c r="I119" i="91"/>
  <c r="G119" i="91"/>
  <c r="F119" i="91"/>
  <c r="E119" i="91"/>
  <c r="C119" i="91"/>
  <c r="C133" i="91" s="1"/>
  <c r="N118" i="91"/>
  <c r="M118" i="91"/>
  <c r="L118" i="91"/>
  <c r="K118" i="91"/>
  <c r="J118" i="91"/>
  <c r="I118" i="91"/>
  <c r="G118" i="91"/>
  <c r="F118" i="91"/>
  <c r="E118" i="91"/>
  <c r="N117" i="91"/>
  <c r="M117" i="91"/>
  <c r="L117" i="91"/>
  <c r="K117" i="91"/>
  <c r="J117" i="91"/>
  <c r="I117" i="91"/>
  <c r="G117" i="91"/>
  <c r="F117" i="91"/>
  <c r="E117" i="91"/>
  <c r="N116" i="91"/>
  <c r="M116" i="91"/>
  <c r="L116" i="91"/>
  <c r="K116" i="91"/>
  <c r="J116" i="91"/>
  <c r="I116" i="91"/>
  <c r="G116" i="91"/>
  <c r="F116" i="91"/>
  <c r="E116" i="91"/>
  <c r="E130" i="91" s="1"/>
  <c r="N115" i="91"/>
  <c r="M115" i="91"/>
  <c r="L115" i="91"/>
  <c r="K115" i="91"/>
  <c r="J115" i="91"/>
  <c r="I115" i="91"/>
  <c r="G115" i="91"/>
  <c r="F115" i="91"/>
  <c r="E115" i="91"/>
  <c r="N114" i="91"/>
  <c r="M114" i="91"/>
  <c r="L114" i="91"/>
  <c r="K114" i="91"/>
  <c r="J114" i="91"/>
  <c r="I114" i="91"/>
  <c r="G114" i="91"/>
  <c r="F114" i="91"/>
  <c r="E114" i="91"/>
  <c r="N113" i="91"/>
  <c r="M113" i="91"/>
  <c r="L113" i="91"/>
  <c r="K113" i="91"/>
  <c r="J113" i="91"/>
  <c r="I113" i="91"/>
  <c r="G113" i="91"/>
  <c r="F113" i="91"/>
  <c r="E113" i="91"/>
  <c r="N112" i="91"/>
  <c r="M112" i="91"/>
  <c r="L112" i="91"/>
  <c r="K112" i="91"/>
  <c r="J112" i="91"/>
  <c r="I112" i="91"/>
  <c r="G112" i="91"/>
  <c r="F112" i="91"/>
  <c r="E112" i="91"/>
  <c r="N111" i="91"/>
  <c r="M111" i="91"/>
  <c r="L111" i="91"/>
  <c r="K111" i="91"/>
  <c r="J111" i="91"/>
  <c r="I111" i="91"/>
  <c r="G111" i="91"/>
  <c r="F111" i="91"/>
  <c r="E111" i="91"/>
  <c r="N110" i="91"/>
  <c r="M110" i="91"/>
  <c r="L110" i="91"/>
  <c r="K110" i="91"/>
  <c r="J110" i="91"/>
  <c r="I110" i="91"/>
  <c r="G110" i="91"/>
  <c r="F110" i="91"/>
  <c r="E110" i="91"/>
  <c r="H105" i="91"/>
  <c r="H104" i="91"/>
  <c r="I104" i="91" s="1"/>
  <c r="F104" i="91"/>
  <c r="E134" i="91" s="1"/>
  <c r="H66" i="60" s="1"/>
  <c r="H103" i="91"/>
  <c r="H102" i="91"/>
  <c r="H101" i="91"/>
  <c r="H100" i="91"/>
  <c r="H99" i="91"/>
  <c r="H98" i="91"/>
  <c r="L92" i="91"/>
  <c r="N92" i="91" s="1"/>
  <c r="L91" i="91"/>
  <c r="N91" i="91" s="1"/>
  <c r="L90" i="91"/>
  <c r="N90" i="91" s="1"/>
  <c r="L89" i="91"/>
  <c r="N89" i="91" s="1"/>
  <c r="L88" i="91"/>
  <c r="N88" i="91" s="1"/>
  <c r="L87" i="91"/>
  <c r="N87" i="91" s="1"/>
  <c r="L86" i="91"/>
  <c r="N86" i="91" s="1"/>
  <c r="L85" i="91"/>
  <c r="N85" i="91" s="1"/>
  <c r="L84" i="91"/>
  <c r="N84" i="91" s="1"/>
  <c r="L83" i="91"/>
  <c r="N83" i="91" s="1"/>
  <c r="L82" i="91"/>
  <c r="N82" i="91" s="1"/>
  <c r="L81" i="91"/>
  <c r="N81" i="91" s="1"/>
  <c r="O56" i="91" s="1"/>
  <c r="L80" i="91"/>
  <c r="N80" i="91" s="1"/>
  <c r="I56" i="91" s="1"/>
  <c r="I61" i="91" s="1"/>
  <c r="L79" i="91"/>
  <c r="N79" i="91" s="1"/>
  <c r="O67" i="91" s="1"/>
  <c r="L78" i="91"/>
  <c r="N78" i="91" s="1"/>
  <c r="I67" i="91" s="1"/>
  <c r="N72" i="91"/>
  <c r="H72" i="91"/>
  <c r="L64" i="91"/>
  <c r="F64" i="91"/>
  <c r="C118" i="91" s="1"/>
  <c r="C132" i="91" s="1"/>
  <c r="N61" i="91"/>
  <c r="H61" i="91"/>
  <c r="L53" i="91"/>
  <c r="C117" i="91" s="1"/>
  <c r="C131" i="91" s="1"/>
  <c r="F53" i="91"/>
  <c r="C116" i="91" s="1"/>
  <c r="C130" i="91" s="1"/>
  <c r="N51" i="91"/>
  <c r="H51" i="91"/>
  <c r="O46" i="91"/>
  <c r="H115" i="91" s="1"/>
  <c r="I46" i="91"/>
  <c r="H114" i="91" s="1"/>
  <c r="L43" i="91"/>
  <c r="C115" i="91" s="1"/>
  <c r="C129" i="91" s="1"/>
  <c r="F43" i="91"/>
  <c r="C114" i="91" s="1"/>
  <c r="C128" i="91" s="1"/>
  <c r="N41" i="91"/>
  <c r="H41" i="91"/>
  <c r="O36" i="91"/>
  <c r="H113" i="91" s="1"/>
  <c r="I36" i="91"/>
  <c r="H112" i="91" s="1"/>
  <c r="L33" i="91"/>
  <c r="C113" i="91" s="1"/>
  <c r="C127" i="91" s="1"/>
  <c r="F33" i="91"/>
  <c r="C112" i="91" s="1"/>
  <c r="C126" i="91" s="1"/>
  <c r="N30" i="91"/>
  <c r="H30" i="91"/>
  <c r="O25" i="91"/>
  <c r="H111" i="91" s="1"/>
  <c r="I25" i="91"/>
  <c r="I30" i="91" s="1"/>
  <c r="L22" i="91"/>
  <c r="C111" i="91" s="1"/>
  <c r="C125" i="91" s="1"/>
  <c r="F22" i="91"/>
  <c r="C110" i="91" s="1"/>
  <c r="C124" i="91" s="1"/>
  <c r="G135" i="90"/>
  <c r="F134" i="90"/>
  <c r="G66" i="60" s="1"/>
  <c r="E132" i="90"/>
  <c r="N119" i="90"/>
  <c r="M119" i="90"/>
  <c r="L119" i="90"/>
  <c r="K119" i="90"/>
  <c r="J119" i="90"/>
  <c r="I119" i="90"/>
  <c r="G119" i="90"/>
  <c r="F119" i="90"/>
  <c r="E119" i="90"/>
  <c r="N118" i="90"/>
  <c r="M118" i="90"/>
  <c r="L118" i="90"/>
  <c r="K118" i="90"/>
  <c r="J118" i="90"/>
  <c r="I118" i="90"/>
  <c r="G118" i="90"/>
  <c r="F118" i="90"/>
  <c r="E118" i="90"/>
  <c r="N117" i="90"/>
  <c r="M117" i="90"/>
  <c r="L117" i="90"/>
  <c r="K117" i="90"/>
  <c r="J117" i="90"/>
  <c r="I117" i="90"/>
  <c r="G117" i="90"/>
  <c r="F117" i="90"/>
  <c r="E117" i="90"/>
  <c r="N116" i="90"/>
  <c r="M116" i="90"/>
  <c r="L116" i="90"/>
  <c r="K116" i="90"/>
  <c r="J116" i="90"/>
  <c r="I116" i="90"/>
  <c r="E130" i="90" s="1"/>
  <c r="G116" i="90"/>
  <c r="F116" i="90"/>
  <c r="E116" i="90"/>
  <c r="N115" i="90"/>
  <c r="M115" i="90"/>
  <c r="L115" i="90"/>
  <c r="K115" i="90"/>
  <c r="J115" i="90"/>
  <c r="I115" i="90"/>
  <c r="G115" i="90"/>
  <c r="F115" i="90"/>
  <c r="E115" i="90"/>
  <c r="E129" i="90" s="1"/>
  <c r="N114" i="90"/>
  <c r="M114" i="90"/>
  <c r="L114" i="90"/>
  <c r="K114" i="90"/>
  <c r="J114" i="90"/>
  <c r="I114" i="90"/>
  <c r="G114" i="90"/>
  <c r="F114" i="90"/>
  <c r="E114" i="90"/>
  <c r="N113" i="90"/>
  <c r="M113" i="90"/>
  <c r="L113" i="90"/>
  <c r="K113" i="90"/>
  <c r="J113" i="90"/>
  <c r="I113" i="90"/>
  <c r="G113" i="90"/>
  <c r="F113" i="90"/>
  <c r="E113" i="90"/>
  <c r="N112" i="90"/>
  <c r="M112" i="90"/>
  <c r="L112" i="90"/>
  <c r="K112" i="90"/>
  <c r="J112" i="90"/>
  <c r="I112" i="90"/>
  <c r="G112" i="90"/>
  <c r="F112" i="90"/>
  <c r="E112" i="90"/>
  <c r="N111" i="90"/>
  <c r="M111" i="90"/>
  <c r="L111" i="90"/>
  <c r="K111" i="90"/>
  <c r="J111" i="90"/>
  <c r="I111" i="90"/>
  <c r="G111" i="90"/>
  <c r="F111" i="90"/>
  <c r="E111" i="90"/>
  <c r="N110" i="90"/>
  <c r="M110" i="90"/>
  <c r="L110" i="90"/>
  <c r="K110" i="90"/>
  <c r="J110" i="90"/>
  <c r="I110" i="90"/>
  <c r="G110" i="90"/>
  <c r="F110" i="90"/>
  <c r="E110" i="90"/>
  <c r="H105" i="90"/>
  <c r="H104" i="90"/>
  <c r="I104" i="90" s="1"/>
  <c r="F104" i="90"/>
  <c r="E134" i="90" s="1"/>
  <c r="H103" i="90"/>
  <c r="H102" i="90"/>
  <c r="H101" i="90"/>
  <c r="H100" i="90"/>
  <c r="H99" i="90"/>
  <c r="H98" i="90"/>
  <c r="O56" i="90"/>
  <c r="I56" i="90"/>
  <c r="O67" i="90"/>
  <c r="I67" i="90"/>
  <c r="N72" i="90"/>
  <c r="H72" i="90"/>
  <c r="L64" i="90"/>
  <c r="C119" i="90" s="1"/>
  <c r="C133" i="90" s="1"/>
  <c r="F64" i="90"/>
  <c r="C118" i="90" s="1"/>
  <c r="C132" i="90" s="1"/>
  <c r="N61" i="90"/>
  <c r="H61" i="90"/>
  <c r="L53" i="90"/>
  <c r="C117" i="90" s="1"/>
  <c r="C131" i="90" s="1"/>
  <c r="F53" i="90"/>
  <c r="C116" i="90" s="1"/>
  <c r="C130" i="90" s="1"/>
  <c r="N51" i="90"/>
  <c r="H51" i="90"/>
  <c r="O46" i="90"/>
  <c r="H115" i="90" s="1"/>
  <c r="I46" i="90"/>
  <c r="H114" i="90" s="1"/>
  <c r="L43" i="90"/>
  <c r="C115" i="90" s="1"/>
  <c r="C129" i="90" s="1"/>
  <c r="F43" i="90"/>
  <c r="C114" i="90" s="1"/>
  <c r="C128" i="90" s="1"/>
  <c r="N41" i="90"/>
  <c r="H41" i="90"/>
  <c r="O36" i="90"/>
  <c r="H113" i="90" s="1"/>
  <c r="I36" i="90"/>
  <c r="H112" i="90" s="1"/>
  <c r="L33" i="90"/>
  <c r="C113" i="90" s="1"/>
  <c r="C127" i="90" s="1"/>
  <c r="F33" i="90"/>
  <c r="C112" i="90" s="1"/>
  <c r="C126" i="90" s="1"/>
  <c r="N30" i="90"/>
  <c r="H30" i="90"/>
  <c r="O25" i="90"/>
  <c r="O30" i="90" s="1"/>
  <c r="I25" i="90"/>
  <c r="H110" i="90" s="1"/>
  <c r="L22" i="90"/>
  <c r="C111" i="90" s="1"/>
  <c r="C125" i="90" s="1"/>
  <c r="F22" i="90"/>
  <c r="C110" i="90" s="1"/>
  <c r="C124" i="90" s="1"/>
  <c r="E126" i="91" l="1"/>
  <c r="H58" i="60" s="1"/>
  <c r="F66" i="60"/>
  <c r="H134" i="90"/>
  <c r="G134" i="90"/>
  <c r="L76" i="60"/>
  <c r="H127" i="98"/>
  <c r="G127" i="98"/>
  <c r="L82" i="60"/>
  <c r="G133" i="98"/>
  <c r="H133" i="98"/>
  <c r="L80" i="60"/>
  <c r="G131" i="98"/>
  <c r="H131" i="98"/>
  <c r="L81" i="60"/>
  <c r="G132" i="98"/>
  <c r="H132" i="98"/>
  <c r="J75" i="60"/>
  <c r="G126" i="97"/>
  <c r="H126" i="97"/>
  <c r="J79" i="60"/>
  <c r="H130" i="97"/>
  <c r="G130" i="97"/>
  <c r="H76" i="60"/>
  <c r="G127" i="96"/>
  <c r="H127" i="96"/>
  <c r="H81" i="60"/>
  <c r="H132" i="96"/>
  <c r="G132" i="96"/>
  <c r="F75" i="60"/>
  <c r="H126" i="95"/>
  <c r="G126" i="95"/>
  <c r="D81" i="60"/>
  <c r="H132" i="94"/>
  <c r="G132" i="94"/>
  <c r="L60" i="60"/>
  <c r="G128" i="93"/>
  <c r="H128" i="93"/>
  <c r="J65" i="60"/>
  <c r="H133" i="92"/>
  <c r="G133" i="92"/>
  <c r="J57" i="60"/>
  <c r="H125" i="92"/>
  <c r="G125" i="92"/>
  <c r="G124" i="92"/>
  <c r="H124" i="92"/>
  <c r="J61" i="60"/>
  <c r="G129" i="92"/>
  <c r="H129" i="92"/>
  <c r="J62" i="60"/>
  <c r="H130" i="92"/>
  <c r="G130" i="92"/>
  <c r="H62" i="60"/>
  <c r="H130" i="91"/>
  <c r="G130" i="91"/>
  <c r="F64" i="60"/>
  <c r="H132" i="90"/>
  <c r="G132" i="90"/>
  <c r="F62" i="60"/>
  <c r="H130" i="90"/>
  <c r="G130" i="90"/>
  <c r="F61" i="60"/>
  <c r="H129" i="90"/>
  <c r="G129" i="90"/>
  <c r="E130" i="98"/>
  <c r="E129" i="98"/>
  <c r="E128" i="98"/>
  <c r="K120" i="98"/>
  <c r="F101" i="98" s="1"/>
  <c r="P120" i="98"/>
  <c r="G103" i="98" s="1"/>
  <c r="I103" i="98" s="1"/>
  <c r="J120" i="98"/>
  <c r="G100" i="98" s="1"/>
  <c r="I100" i="98" s="1"/>
  <c r="M120" i="98"/>
  <c r="F102" i="98" s="1"/>
  <c r="E120" i="98"/>
  <c r="F98" i="98" s="1"/>
  <c r="E126" i="98"/>
  <c r="O120" i="98"/>
  <c r="F103" i="98" s="1"/>
  <c r="F120" i="98"/>
  <c r="G98" i="98" s="1"/>
  <c r="I98" i="98" s="1"/>
  <c r="N120" i="98"/>
  <c r="G102" i="98" s="1"/>
  <c r="I102" i="98" s="1"/>
  <c r="I120" i="98"/>
  <c r="F100" i="98" s="1"/>
  <c r="E125" i="98"/>
  <c r="L120" i="98"/>
  <c r="G101" i="98" s="1"/>
  <c r="I101" i="98" s="1"/>
  <c r="E124" i="98"/>
  <c r="H115" i="98"/>
  <c r="F129" i="98" s="1"/>
  <c r="M78" i="60" s="1"/>
  <c r="E133" i="97"/>
  <c r="E132" i="97"/>
  <c r="E131" i="97"/>
  <c r="F129" i="97"/>
  <c r="E129" i="97"/>
  <c r="E135" i="97" s="1"/>
  <c r="O120" i="97"/>
  <c r="F103" i="97" s="1"/>
  <c r="E128" i="97"/>
  <c r="J120" i="97"/>
  <c r="G100" i="97" s="1"/>
  <c r="I100" i="97" s="1"/>
  <c r="M120" i="97"/>
  <c r="F102" i="97" s="1"/>
  <c r="E127" i="97"/>
  <c r="I120" i="97"/>
  <c r="F100" i="97" s="1"/>
  <c r="L120" i="97"/>
  <c r="G101" i="97" s="1"/>
  <c r="I101" i="97" s="1"/>
  <c r="P120" i="97"/>
  <c r="G103" i="97" s="1"/>
  <c r="I103" i="97" s="1"/>
  <c r="N120" i="97"/>
  <c r="G102" i="97" s="1"/>
  <c r="I102" i="97" s="1"/>
  <c r="F120" i="97"/>
  <c r="G98" i="97" s="1"/>
  <c r="I98" i="97" s="1"/>
  <c r="E125" i="97"/>
  <c r="G120" i="97"/>
  <c r="F99" i="97" s="1"/>
  <c r="E124" i="97"/>
  <c r="K120" i="97"/>
  <c r="F101" i="97" s="1"/>
  <c r="H110" i="97"/>
  <c r="F124" i="97" s="1"/>
  <c r="K73" i="60" s="1"/>
  <c r="K78" i="60"/>
  <c r="E133" i="96"/>
  <c r="E131" i="96"/>
  <c r="E130" i="96"/>
  <c r="E129" i="96"/>
  <c r="N120" i="96"/>
  <c r="G102" i="96" s="1"/>
  <c r="I102" i="96" s="1"/>
  <c r="E128" i="96"/>
  <c r="E120" i="96"/>
  <c r="F98" i="96" s="1"/>
  <c r="F120" i="96"/>
  <c r="G98" i="96" s="1"/>
  <c r="I98" i="96" s="1"/>
  <c r="E126" i="96"/>
  <c r="O120" i="96"/>
  <c r="F103" i="96" s="1"/>
  <c r="L120" i="96"/>
  <c r="G101" i="96" s="1"/>
  <c r="I101" i="96" s="1"/>
  <c r="P120" i="96"/>
  <c r="G103" i="96" s="1"/>
  <c r="I103" i="96" s="1"/>
  <c r="M120" i="96"/>
  <c r="F102" i="96" s="1"/>
  <c r="E125" i="96"/>
  <c r="K120" i="96"/>
  <c r="F101" i="96" s="1"/>
  <c r="J120" i="96"/>
  <c r="G100" i="96" s="1"/>
  <c r="I100" i="96" s="1"/>
  <c r="E124" i="96"/>
  <c r="I120" i="96"/>
  <c r="F100" i="96" s="1"/>
  <c r="O30" i="96"/>
  <c r="O41" i="96"/>
  <c r="F129" i="96"/>
  <c r="I78" i="60" s="1"/>
  <c r="E133" i="95"/>
  <c r="E132" i="95"/>
  <c r="E131" i="95"/>
  <c r="E130" i="95"/>
  <c r="E129" i="95"/>
  <c r="E128" i="95"/>
  <c r="E127" i="95"/>
  <c r="N120" i="95"/>
  <c r="G102" i="95" s="1"/>
  <c r="I102" i="95" s="1"/>
  <c r="O120" i="95"/>
  <c r="F103" i="95" s="1"/>
  <c r="I120" i="95"/>
  <c r="F100" i="95" s="1"/>
  <c r="P120" i="95"/>
  <c r="G103" i="95" s="1"/>
  <c r="I103" i="95" s="1"/>
  <c r="J120" i="95"/>
  <c r="G100" i="95" s="1"/>
  <c r="I100" i="95" s="1"/>
  <c r="L120" i="95"/>
  <c r="G101" i="95" s="1"/>
  <c r="I101" i="95" s="1"/>
  <c r="F120" i="95"/>
  <c r="G98" i="95" s="1"/>
  <c r="I98" i="95" s="1"/>
  <c r="E125" i="95"/>
  <c r="M120" i="95"/>
  <c r="F102" i="95" s="1"/>
  <c r="E124" i="95"/>
  <c r="K120" i="95"/>
  <c r="F101" i="95" s="1"/>
  <c r="G83" i="60"/>
  <c r="I51" i="95"/>
  <c r="I41" i="95"/>
  <c r="I30" i="95"/>
  <c r="H110" i="94"/>
  <c r="E133" i="94"/>
  <c r="E131" i="94"/>
  <c r="E130" i="94"/>
  <c r="E129" i="94"/>
  <c r="I120" i="94"/>
  <c r="F100" i="94" s="1"/>
  <c r="E128" i="94"/>
  <c r="E127" i="94"/>
  <c r="E126" i="94"/>
  <c r="M120" i="94"/>
  <c r="F102" i="94" s="1"/>
  <c r="P120" i="94"/>
  <c r="G103" i="94" s="1"/>
  <c r="I103" i="94" s="1"/>
  <c r="J120" i="94"/>
  <c r="G100" i="94" s="1"/>
  <c r="I100" i="94" s="1"/>
  <c r="L120" i="94"/>
  <c r="G101" i="94" s="1"/>
  <c r="I101" i="94" s="1"/>
  <c r="E125" i="94"/>
  <c r="G120" i="94"/>
  <c r="F99" i="94" s="1"/>
  <c r="O120" i="94"/>
  <c r="F103" i="94" s="1"/>
  <c r="N120" i="94"/>
  <c r="G102" i="94" s="1"/>
  <c r="I102" i="94" s="1"/>
  <c r="E124" i="94"/>
  <c r="K120" i="94"/>
  <c r="F101" i="94" s="1"/>
  <c r="M66" i="60"/>
  <c r="E133" i="93"/>
  <c r="E132" i="93"/>
  <c r="E131" i="93"/>
  <c r="E130" i="93"/>
  <c r="F129" i="93"/>
  <c r="M61" i="60" s="1"/>
  <c r="E129" i="93"/>
  <c r="L120" i="93"/>
  <c r="G101" i="93" s="1"/>
  <c r="I101" i="93" s="1"/>
  <c r="E127" i="93"/>
  <c r="J120" i="93"/>
  <c r="G100" i="93" s="1"/>
  <c r="I100" i="93" s="1"/>
  <c r="N120" i="93"/>
  <c r="G102" i="93" s="1"/>
  <c r="I102" i="93" s="1"/>
  <c r="P120" i="93"/>
  <c r="G103" i="93" s="1"/>
  <c r="I103" i="93" s="1"/>
  <c r="F120" i="93"/>
  <c r="G98" i="93" s="1"/>
  <c r="I98" i="93" s="1"/>
  <c r="E126" i="93"/>
  <c r="O120" i="93"/>
  <c r="F103" i="93" s="1"/>
  <c r="E120" i="93"/>
  <c r="F98" i="93" s="1"/>
  <c r="G120" i="93"/>
  <c r="F99" i="93" s="1"/>
  <c r="I120" i="93"/>
  <c r="F100" i="93" s="1"/>
  <c r="E124" i="93"/>
  <c r="K120" i="93"/>
  <c r="F101" i="93" s="1"/>
  <c r="M120" i="93"/>
  <c r="F102" i="93" s="1"/>
  <c r="H110" i="93"/>
  <c r="E132" i="92"/>
  <c r="I41" i="92"/>
  <c r="I30" i="92"/>
  <c r="I51" i="92"/>
  <c r="E131" i="92"/>
  <c r="E127" i="92"/>
  <c r="K120" i="92"/>
  <c r="F101" i="92" s="1"/>
  <c r="L120" i="92"/>
  <c r="G101" i="92" s="1"/>
  <c r="I101" i="92" s="1"/>
  <c r="N120" i="92"/>
  <c r="G102" i="92" s="1"/>
  <c r="I102" i="92" s="1"/>
  <c r="F126" i="92"/>
  <c r="K58" i="60" s="1"/>
  <c r="P120" i="92"/>
  <c r="G103" i="92" s="1"/>
  <c r="I103" i="92" s="1"/>
  <c r="F120" i="92"/>
  <c r="G98" i="92" s="1"/>
  <c r="I98" i="92" s="1"/>
  <c r="J120" i="92"/>
  <c r="G100" i="92" s="1"/>
  <c r="I100" i="92" s="1"/>
  <c r="E128" i="92"/>
  <c r="I120" i="92"/>
  <c r="F100" i="92" s="1"/>
  <c r="M120" i="92"/>
  <c r="F102" i="92" s="1"/>
  <c r="E126" i="92"/>
  <c r="O120" i="92"/>
  <c r="F103" i="92" s="1"/>
  <c r="J56" i="60"/>
  <c r="I66" i="60"/>
  <c r="F129" i="91"/>
  <c r="I61" i="60" s="1"/>
  <c r="F128" i="91"/>
  <c r="I60" i="60" s="1"/>
  <c r="F120" i="91"/>
  <c r="G98" i="91" s="1"/>
  <c r="I98" i="91" s="1"/>
  <c r="F125" i="91"/>
  <c r="J120" i="91"/>
  <c r="G100" i="91" s="1"/>
  <c r="I100" i="91" s="1"/>
  <c r="L120" i="91"/>
  <c r="G101" i="91" s="1"/>
  <c r="I101" i="91" s="1"/>
  <c r="N120" i="91"/>
  <c r="G102" i="91" s="1"/>
  <c r="I102" i="91" s="1"/>
  <c r="P120" i="91"/>
  <c r="G103" i="91" s="1"/>
  <c r="I103" i="91" s="1"/>
  <c r="E133" i="91"/>
  <c r="O120" i="91"/>
  <c r="F103" i="91" s="1"/>
  <c r="E131" i="91"/>
  <c r="E129" i="91"/>
  <c r="E127" i="91"/>
  <c r="E132" i="91"/>
  <c r="E128" i="91"/>
  <c r="I120" i="91"/>
  <c r="F100" i="91" s="1"/>
  <c r="K120" i="91"/>
  <c r="F101" i="91" s="1"/>
  <c r="E125" i="91"/>
  <c r="M120" i="91"/>
  <c r="F102" i="91" s="1"/>
  <c r="E124" i="91"/>
  <c r="O30" i="91"/>
  <c r="E125" i="90"/>
  <c r="E127" i="90"/>
  <c r="E126" i="90"/>
  <c r="E120" i="90"/>
  <c r="F98" i="90" s="1"/>
  <c r="E128" i="90"/>
  <c r="P120" i="90"/>
  <c r="G103" i="90" s="1"/>
  <c r="I103" i="90" s="1"/>
  <c r="O120" i="90"/>
  <c r="F103" i="90" s="1"/>
  <c r="E131" i="90"/>
  <c r="I120" i="90"/>
  <c r="F100" i="90" s="1"/>
  <c r="N120" i="90"/>
  <c r="G102" i="90" s="1"/>
  <c r="I102" i="90" s="1"/>
  <c r="F120" i="90"/>
  <c r="G98" i="90" s="1"/>
  <c r="I98" i="90" s="1"/>
  <c r="K120" i="90"/>
  <c r="F101" i="90" s="1"/>
  <c r="G120" i="90"/>
  <c r="F99" i="90" s="1"/>
  <c r="E133" i="90"/>
  <c r="L120" i="90"/>
  <c r="G101" i="90" s="1"/>
  <c r="I101" i="90" s="1"/>
  <c r="J120" i="90"/>
  <c r="G100" i="90" s="1"/>
  <c r="I100" i="90" s="1"/>
  <c r="M120" i="90"/>
  <c r="F102" i="90" s="1"/>
  <c r="H113" i="98"/>
  <c r="F127" i="98" s="1"/>
  <c r="O51" i="96"/>
  <c r="I76" i="60"/>
  <c r="O30" i="95"/>
  <c r="O41" i="95"/>
  <c r="O51" i="95"/>
  <c r="F129" i="92"/>
  <c r="O30" i="92"/>
  <c r="O41" i="92"/>
  <c r="O51" i="92"/>
  <c r="F127" i="92"/>
  <c r="F125" i="92"/>
  <c r="O51" i="91"/>
  <c r="O41" i="91"/>
  <c r="O51" i="90"/>
  <c r="O41" i="90"/>
  <c r="F129" i="90"/>
  <c r="G61" i="60" s="1"/>
  <c r="I41" i="90"/>
  <c r="I51" i="90"/>
  <c r="I30" i="90"/>
  <c r="F127" i="90"/>
  <c r="H111" i="90"/>
  <c r="F125" i="90" s="1"/>
  <c r="G57" i="60" s="1"/>
  <c r="F130" i="98"/>
  <c r="H118" i="98"/>
  <c r="F132" i="98" s="1"/>
  <c r="I72" i="98"/>
  <c r="O72" i="98"/>
  <c r="H119" i="98"/>
  <c r="F133" i="98" s="1"/>
  <c r="H116" i="98"/>
  <c r="I61" i="98"/>
  <c r="H117" i="98"/>
  <c r="F131" i="98" s="1"/>
  <c r="O61" i="98"/>
  <c r="H110" i="98"/>
  <c r="F124" i="98"/>
  <c r="M73" i="60" s="1"/>
  <c r="H112" i="98"/>
  <c r="F126" i="98" s="1"/>
  <c r="H114" i="98"/>
  <c r="F128" i="98" s="1"/>
  <c r="G120" i="98"/>
  <c r="F99" i="98" s="1"/>
  <c r="H111" i="98"/>
  <c r="F125" i="98" s="1"/>
  <c r="F127" i="97"/>
  <c r="H118" i="97"/>
  <c r="F132" i="97" s="1"/>
  <c r="I72" i="97"/>
  <c r="O72" i="97"/>
  <c r="H119" i="97"/>
  <c r="F133" i="97" s="1"/>
  <c r="H116" i="97"/>
  <c r="F130" i="97" s="1"/>
  <c r="I61" i="97"/>
  <c r="H117" i="97"/>
  <c r="F131" i="97" s="1"/>
  <c r="O61" i="97"/>
  <c r="H112" i="97"/>
  <c r="F126" i="97" s="1"/>
  <c r="H114" i="97"/>
  <c r="F128" i="97" s="1"/>
  <c r="E120" i="97"/>
  <c r="F98" i="97" s="1"/>
  <c r="H111" i="97"/>
  <c r="F125" i="97" s="1"/>
  <c r="K74" i="60" s="1"/>
  <c r="O41" i="97"/>
  <c r="O51" i="97"/>
  <c r="H117" i="96"/>
  <c r="F131" i="96" s="1"/>
  <c r="O61" i="96"/>
  <c r="F125" i="96"/>
  <c r="H118" i="96"/>
  <c r="F132" i="96" s="1"/>
  <c r="I72" i="96"/>
  <c r="O72" i="96"/>
  <c r="H119" i="96"/>
  <c r="F133" i="96" s="1"/>
  <c r="H116" i="96"/>
  <c r="F130" i="96" s="1"/>
  <c r="I61" i="96"/>
  <c r="H110" i="96"/>
  <c r="F124" i="96" s="1"/>
  <c r="I73" i="60" s="1"/>
  <c r="H112" i="96"/>
  <c r="F126" i="96" s="1"/>
  <c r="H114" i="96"/>
  <c r="F128" i="96" s="1"/>
  <c r="G120" i="96"/>
  <c r="F99" i="96" s="1"/>
  <c r="O72" i="95"/>
  <c r="H119" i="95"/>
  <c r="F133" i="95" s="1"/>
  <c r="F128" i="95"/>
  <c r="H116" i="95"/>
  <c r="F130" i="95" s="1"/>
  <c r="I61" i="95"/>
  <c r="F126" i="95"/>
  <c r="F129" i="95"/>
  <c r="H117" i="95"/>
  <c r="F131" i="95" s="1"/>
  <c r="O61" i="95"/>
  <c r="F127" i="95"/>
  <c r="H118" i="95"/>
  <c r="F132" i="95" s="1"/>
  <c r="I72" i="95"/>
  <c r="F125" i="95"/>
  <c r="F124" i="95"/>
  <c r="G73" i="60" s="1"/>
  <c r="E120" i="95"/>
  <c r="F98" i="95" s="1"/>
  <c r="G120" i="95"/>
  <c r="F99" i="95" s="1"/>
  <c r="H117" i="94"/>
  <c r="F131" i="94" s="1"/>
  <c r="O61" i="94"/>
  <c r="F129" i="94"/>
  <c r="H118" i="94"/>
  <c r="F132" i="94" s="1"/>
  <c r="I72" i="94"/>
  <c r="H116" i="94"/>
  <c r="F130" i="94" s="1"/>
  <c r="I61" i="94"/>
  <c r="F127" i="94"/>
  <c r="F124" i="94"/>
  <c r="E73" i="60" s="1"/>
  <c r="H119" i="94"/>
  <c r="F133" i="94" s="1"/>
  <c r="H112" i="94"/>
  <c r="F126" i="94" s="1"/>
  <c r="H114" i="94"/>
  <c r="F128" i="94" s="1"/>
  <c r="E120" i="94"/>
  <c r="F98" i="94" s="1"/>
  <c r="F120" i="94"/>
  <c r="G98" i="94" s="1"/>
  <c r="H111" i="94"/>
  <c r="O41" i="94"/>
  <c r="O51" i="94"/>
  <c r="O72" i="93"/>
  <c r="H119" i="93"/>
  <c r="F133" i="93" s="1"/>
  <c r="H116" i="93"/>
  <c r="F130" i="93" s="1"/>
  <c r="I61" i="93"/>
  <c r="F127" i="93"/>
  <c r="H118" i="93"/>
  <c r="F132" i="93" s="1"/>
  <c r="I72" i="93"/>
  <c r="F131" i="93"/>
  <c r="F124" i="93"/>
  <c r="M56" i="60" s="1"/>
  <c r="H112" i="93"/>
  <c r="F126" i="93" s="1"/>
  <c r="H114" i="93"/>
  <c r="F128" i="93" s="1"/>
  <c r="E125" i="93"/>
  <c r="H111" i="93"/>
  <c r="F125" i="93" s="1"/>
  <c r="O41" i="93"/>
  <c r="O51" i="93"/>
  <c r="O61" i="93"/>
  <c r="I61" i="92"/>
  <c r="H116" i="92"/>
  <c r="F130" i="92" s="1"/>
  <c r="H117" i="92"/>
  <c r="F131" i="92" s="1"/>
  <c r="O61" i="92"/>
  <c r="H118" i="92"/>
  <c r="F132" i="92" s="1"/>
  <c r="I72" i="92"/>
  <c r="O72" i="92"/>
  <c r="H119" i="92"/>
  <c r="F133" i="92" s="1"/>
  <c r="F128" i="92"/>
  <c r="F124" i="92"/>
  <c r="K56" i="60" s="1"/>
  <c r="E120" i="92"/>
  <c r="F98" i="92" s="1"/>
  <c r="G120" i="92"/>
  <c r="F99" i="92" s="1"/>
  <c r="F127" i="91"/>
  <c r="H117" i="91"/>
  <c r="F131" i="91" s="1"/>
  <c r="O61" i="91"/>
  <c r="H118" i="91"/>
  <c r="F132" i="91" s="1"/>
  <c r="I72" i="91"/>
  <c r="O72" i="91"/>
  <c r="H119" i="91"/>
  <c r="F133" i="91" s="1"/>
  <c r="F126" i="91"/>
  <c r="I41" i="91"/>
  <c r="I51" i="91"/>
  <c r="H110" i="91"/>
  <c r="F124" i="91" s="1"/>
  <c r="I56" i="60" s="1"/>
  <c r="E120" i="91"/>
  <c r="F98" i="91" s="1"/>
  <c r="H116" i="91"/>
  <c r="F130" i="91" s="1"/>
  <c r="G120" i="91"/>
  <c r="F99" i="91" s="1"/>
  <c r="O61" i="90"/>
  <c r="H117" i="90"/>
  <c r="F131" i="90" s="1"/>
  <c r="H118" i="90"/>
  <c r="F132" i="90" s="1"/>
  <c r="I72" i="90"/>
  <c r="H116" i="90"/>
  <c r="F130" i="90" s="1"/>
  <c r="I61" i="90"/>
  <c r="F128" i="90"/>
  <c r="F126" i="90"/>
  <c r="O72" i="90"/>
  <c r="H119" i="90"/>
  <c r="F133" i="90" s="1"/>
  <c r="E124" i="90"/>
  <c r="F124" i="90"/>
  <c r="G56" i="60" s="1"/>
  <c r="G126" i="91" l="1"/>
  <c r="H126" i="91"/>
  <c r="L79" i="60"/>
  <c r="G130" i="98"/>
  <c r="H130" i="98"/>
  <c r="H124" i="98"/>
  <c r="G124" i="98"/>
  <c r="L75" i="60"/>
  <c r="G126" i="98"/>
  <c r="H126" i="98"/>
  <c r="L74" i="60"/>
  <c r="G125" i="98"/>
  <c r="H125" i="98"/>
  <c r="L78" i="60"/>
  <c r="G129" i="98"/>
  <c r="H129" i="98"/>
  <c r="L77" i="60"/>
  <c r="H128" i="98"/>
  <c r="G128" i="98"/>
  <c r="J80" i="60"/>
  <c r="H131" i="97"/>
  <c r="G131" i="97"/>
  <c r="J82" i="60"/>
  <c r="G133" i="97"/>
  <c r="H133" i="97"/>
  <c r="J73" i="60"/>
  <c r="H124" i="97"/>
  <c r="G124" i="97"/>
  <c r="J74" i="60"/>
  <c r="H125" i="97"/>
  <c r="G125" i="97"/>
  <c r="J81" i="60"/>
  <c r="H132" i="97"/>
  <c r="G132" i="97"/>
  <c r="J77" i="60"/>
  <c r="G128" i="97"/>
  <c r="H128" i="97"/>
  <c r="J78" i="60"/>
  <c r="H129" i="97"/>
  <c r="G129" i="97"/>
  <c r="J76" i="60"/>
  <c r="G127" i="97"/>
  <c r="H127" i="97"/>
  <c r="H77" i="60"/>
  <c r="G128" i="96"/>
  <c r="H128" i="96"/>
  <c r="H74" i="60"/>
  <c r="H125" i="96"/>
  <c r="G125" i="96"/>
  <c r="H78" i="60"/>
  <c r="G129" i="96"/>
  <c r="H129" i="96"/>
  <c r="H79" i="60"/>
  <c r="G130" i="96"/>
  <c r="H130" i="96"/>
  <c r="H80" i="60"/>
  <c r="G131" i="96"/>
  <c r="H131" i="96"/>
  <c r="H124" i="96"/>
  <c r="G124" i="96"/>
  <c r="H75" i="60"/>
  <c r="H126" i="96"/>
  <c r="G126" i="96"/>
  <c r="H82" i="60"/>
  <c r="H133" i="96"/>
  <c r="G133" i="96"/>
  <c r="F76" i="60"/>
  <c r="H127" i="95"/>
  <c r="G127" i="95"/>
  <c r="F77" i="60"/>
  <c r="G128" i="95"/>
  <c r="H128" i="95"/>
  <c r="F73" i="60"/>
  <c r="G124" i="95"/>
  <c r="H124" i="95"/>
  <c r="F74" i="60"/>
  <c r="H125" i="95"/>
  <c r="G125" i="95"/>
  <c r="F78" i="60"/>
  <c r="G129" i="95"/>
  <c r="H129" i="95"/>
  <c r="F82" i="60"/>
  <c r="H133" i="95"/>
  <c r="G133" i="95"/>
  <c r="F79" i="60"/>
  <c r="H130" i="95"/>
  <c r="G130" i="95"/>
  <c r="F80" i="60"/>
  <c r="H131" i="95"/>
  <c r="G131" i="95"/>
  <c r="F81" i="60"/>
  <c r="H132" i="95"/>
  <c r="G132" i="95"/>
  <c r="D73" i="60"/>
  <c r="H124" i="94"/>
  <c r="G124" i="94"/>
  <c r="D76" i="60"/>
  <c r="H127" i="94"/>
  <c r="G127" i="94"/>
  <c r="D80" i="60"/>
  <c r="G131" i="94"/>
  <c r="H131" i="94"/>
  <c r="D82" i="60"/>
  <c r="H133" i="94"/>
  <c r="G133" i="94"/>
  <c r="D77" i="60"/>
  <c r="H128" i="94"/>
  <c r="G128" i="94"/>
  <c r="D79" i="60"/>
  <c r="D84" i="60" s="1"/>
  <c r="G130" i="94"/>
  <c r="H130" i="94"/>
  <c r="D74" i="60"/>
  <c r="H125" i="94"/>
  <c r="G125" i="94"/>
  <c r="D75" i="60"/>
  <c r="H126" i="94"/>
  <c r="G126" i="94"/>
  <c r="D78" i="60"/>
  <c r="G129" i="94"/>
  <c r="H129" i="94"/>
  <c r="L62" i="60"/>
  <c r="H130" i="93"/>
  <c r="G130" i="93"/>
  <c r="L63" i="60"/>
  <c r="H131" i="93"/>
  <c r="G131" i="93"/>
  <c r="L59" i="60"/>
  <c r="L67" i="60" s="1"/>
  <c r="G127" i="93"/>
  <c r="H127" i="93"/>
  <c r="L56" i="60"/>
  <c r="H124" i="93"/>
  <c r="G124" i="93"/>
  <c r="L64" i="60"/>
  <c r="H132" i="93"/>
  <c r="G132" i="93"/>
  <c r="L65" i="60"/>
  <c r="H133" i="93"/>
  <c r="G133" i="93"/>
  <c r="L57" i="60"/>
  <c r="G125" i="93"/>
  <c r="H125" i="93"/>
  <c r="L61" i="60"/>
  <c r="H129" i="93"/>
  <c r="G129" i="93"/>
  <c r="L58" i="60"/>
  <c r="H126" i="93"/>
  <c r="G126" i="93"/>
  <c r="J64" i="60"/>
  <c r="G132" i="92"/>
  <c r="H132" i="92"/>
  <c r="J58" i="60"/>
  <c r="J67" i="60" s="1"/>
  <c r="H126" i="92"/>
  <c r="G126" i="92"/>
  <c r="J60" i="60"/>
  <c r="H128" i="92"/>
  <c r="G128" i="92"/>
  <c r="J59" i="60"/>
  <c r="H127" i="92"/>
  <c r="G127" i="92"/>
  <c r="J63" i="60"/>
  <c r="G131" i="92"/>
  <c r="H131" i="92"/>
  <c r="H56" i="60"/>
  <c r="H124" i="91"/>
  <c r="G124" i="91"/>
  <c r="H61" i="60"/>
  <c r="H129" i="91"/>
  <c r="G129" i="91"/>
  <c r="H63" i="60"/>
  <c r="H131" i="91"/>
  <c r="G131" i="91"/>
  <c r="H65" i="60"/>
  <c r="G133" i="91"/>
  <c r="H133" i="91"/>
  <c r="H57" i="60"/>
  <c r="G125" i="91"/>
  <c r="H125" i="91"/>
  <c r="H60" i="60"/>
  <c r="H128" i="91"/>
  <c r="G128" i="91"/>
  <c r="H64" i="60"/>
  <c r="G132" i="91"/>
  <c r="H132" i="91"/>
  <c r="H59" i="60"/>
  <c r="H127" i="91"/>
  <c r="G127" i="91"/>
  <c r="F65" i="60"/>
  <c r="H133" i="90"/>
  <c r="G133" i="90"/>
  <c r="F60" i="60"/>
  <c r="G128" i="90"/>
  <c r="H128" i="90"/>
  <c r="F58" i="60"/>
  <c r="H126" i="90"/>
  <c r="G126" i="90"/>
  <c r="F59" i="60"/>
  <c r="G127" i="90"/>
  <c r="H127" i="90"/>
  <c r="F56" i="60"/>
  <c r="H124" i="90"/>
  <c r="G124" i="90"/>
  <c r="F57" i="60"/>
  <c r="G125" i="90"/>
  <c r="H125" i="90"/>
  <c r="F63" i="60"/>
  <c r="H131" i="90"/>
  <c r="G131" i="90"/>
  <c r="F105" i="98"/>
  <c r="E135" i="98"/>
  <c r="L73" i="60"/>
  <c r="F105" i="97"/>
  <c r="F105" i="96"/>
  <c r="E135" i="96"/>
  <c r="H73" i="60"/>
  <c r="H84" i="60" s="1"/>
  <c r="F84" i="60"/>
  <c r="E135" i="95"/>
  <c r="H120" i="94"/>
  <c r="G99" i="94" s="1"/>
  <c r="I99" i="94" s="1"/>
  <c r="E135" i="94"/>
  <c r="F105" i="94"/>
  <c r="F105" i="93"/>
  <c r="E135" i="93"/>
  <c r="E135" i="92"/>
  <c r="I57" i="60"/>
  <c r="H67" i="60"/>
  <c r="E135" i="91"/>
  <c r="F105" i="90"/>
  <c r="E135" i="90"/>
  <c r="M75" i="60"/>
  <c r="M80" i="60"/>
  <c r="M79" i="60"/>
  <c r="M74" i="60"/>
  <c r="M81" i="60"/>
  <c r="M77" i="60"/>
  <c r="M76" i="60"/>
  <c r="M82" i="60"/>
  <c r="K80" i="60"/>
  <c r="K81" i="60"/>
  <c r="K82" i="60"/>
  <c r="K76" i="60"/>
  <c r="K79" i="60"/>
  <c r="K75" i="60"/>
  <c r="K77" i="60"/>
  <c r="I82" i="60"/>
  <c r="I75" i="60"/>
  <c r="I77" i="60"/>
  <c r="I81" i="60"/>
  <c r="I74" i="60"/>
  <c r="I80" i="60"/>
  <c r="I79" i="60"/>
  <c r="G74" i="60"/>
  <c r="G76" i="60"/>
  <c r="G79" i="60"/>
  <c r="G81" i="60"/>
  <c r="G77" i="60"/>
  <c r="G78" i="60"/>
  <c r="G75" i="60"/>
  <c r="G80" i="60"/>
  <c r="G82" i="60"/>
  <c r="E77" i="60"/>
  <c r="E81" i="60"/>
  <c r="E75" i="60"/>
  <c r="E80" i="60"/>
  <c r="E78" i="60"/>
  <c r="E82" i="60"/>
  <c r="F125" i="94"/>
  <c r="F135" i="94" s="1"/>
  <c r="E79" i="60"/>
  <c r="E76" i="60"/>
  <c r="M60" i="60"/>
  <c r="M65" i="60"/>
  <c r="M58" i="60"/>
  <c r="M57" i="60"/>
  <c r="M64" i="60"/>
  <c r="M62" i="60"/>
  <c r="M63" i="60"/>
  <c r="M59" i="60"/>
  <c r="K65" i="60"/>
  <c r="K63" i="60"/>
  <c r="K60" i="60"/>
  <c r="K57" i="60"/>
  <c r="K62" i="60"/>
  <c r="K59" i="60"/>
  <c r="K64" i="60"/>
  <c r="K61" i="60"/>
  <c r="I62" i="60"/>
  <c r="I63" i="60"/>
  <c r="I59" i="60"/>
  <c r="I58" i="60"/>
  <c r="I65" i="60"/>
  <c r="I64" i="60"/>
  <c r="G65" i="60"/>
  <c r="G62" i="60"/>
  <c r="G64" i="60"/>
  <c r="G58" i="60"/>
  <c r="G63" i="60"/>
  <c r="G60" i="60"/>
  <c r="G59" i="60"/>
  <c r="F135" i="98"/>
  <c r="H120" i="98"/>
  <c r="G99" i="98" s="1"/>
  <c r="F135" i="97"/>
  <c r="H120" i="97"/>
  <c r="G99" i="97" s="1"/>
  <c r="F135" i="96"/>
  <c r="H120" i="96"/>
  <c r="G99" i="96" s="1"/>
  <c r="F105" i="95"/>
  <c r="H120" i="95"/>
  <c r="G99" i="95" s="1"/>
  <c r="F135" i="95"/>
  <c r="I98" i="94"/>
  <c r="H120" i="93"/>
  <c r="G99" i="93" s="1"/>
  <c r="F135" i="93"/>
  <c r="F105" i="92"/>
  <c r="F135" i="92"/>
  <c r="H120" i="92"/>
  <c r="G99" i="92" s="1"/>
  <c r="H120" i="91"/>
  <c r="G99" i="91" s="1"/>
  <c r="F105" i="91"/>
  <c r="F135" i="91"/>
  <c r="F135" i="90"/>
  <c r="H120" i="90"/>
  <c r="G99" i="90" s="1"/>
  <c r="F134" i="78"/>
  <c r="F104" i="78"/>
  <c r="E134" i="78" s="1"/>
  <c r="F67" i="60" l="1"/>
  <c r="H134" i="78"/>
  <c r="G134" i="78"/>
  <c r="L84" i="60"/>
  <c r="J84" i="60"/>
  <c r="M84" i="60"/>
  <c r="K84" i="60"/>
  <c r="H135" i="97"/>
  <c r="H135" i="96"/>
  <c r="I84" i="60"/>
  <c r="G84" i="60"/>
  <c r="I105" i="94"/>
  <c r="G105" i="94"/>
  <c r="M67" i="60"/>
  <c r="K67" i="60"/>
  <c r="I67" i="60"/>
  <c r="G67" i="60"/>
  <c r="H135" i="98"/>
  <c r="H135" i="95"/>
  <c r="H135" i="94"/>
  <c r="E74" i="60"/>
  <c r="E84" i="60" s="1"/>
  <c r="H135" i="93"/>
  <c r="H135" i="92"/>
  <c r="H135" i="91"/>
  <c r="H135" i="90"/>
  <c r="I99" i="98"/>
  <c r="I105" i="98" s="1"/>
  <c r="G105" i="98"/>
  <c r="I99" i="97"/>
  <c r="I105" i="97" s="1"/>
  <c r="G105" i="97"/>
  <c r="I99" i="96"/>
  <c r="I105" i="96" s="1"/>
  <c r="G105" i="96"/>
  <c r="I99" i="95"/>
  <c r="I105" i="95" s="1"/>
  <c r="G105" i="95"/>
  <c r="I99" i="93"/>
  <c r="I105" i="93" s="1"/>
  <c r="G105" i="93"/>
  <c r="I99" i="92"/>
  <c r="I105" i="92" s="1"/>
  <c r="G105" i="92"/>
  <c r="I99" i="91"/>
  <c r="I105" i="91" s="1"/>
  <c r="G105" i="91"/>
  <c r="I99" i="90"/>
  <c r="G105" i="90"/>
  <c r="I105" i="90" l="1"/>
  <c r="K111" i="78" l="1"/>
  <c r="F32" i="60" s="1"/>
  <c r="E119" i="78"/>
  <c r="L41" i="60" s="1"/>
  <c r="F119" i="78"/>
  <c r="M41" i="60" s="1"/>
  <c r="E118" i="78"/>
  <c r="J41" i="60" s="1"/>
  <c r="F118" i="78"/>
  <c r="K41" i="60" s="1"/>
  <c r="E117" i="78"/>
  <c r="H41" i="60" s="1"/>
  <c r="F117" i="78"/>
  <c r="I41" i="60" s="1"/>
  <c r="E116" i="78"/>
  <c r="F41" i="60" s="1"/>
  <c r="F116" i="78"/>
  <c r="G41" i="60" s="1"/>
  <c r="E115" i="78"/>
  <c r="D41" i="60" s="1"/>
  <c r="F115" i="78"/>
  <c r="E41" i="60" s="1"/>
  <c r="O119" i="78" l="1"/>
  <c r="L46" i="60" s="1"/>
  <c r="P119" i="78"/>
  <c r="M46" i="60" s="1"/>
  <c r="O118" i="78"/>
  <c r="J46" i="60" s="1"/>
  <c r="P118" i="78"/>
  <c r="K46" i="60" s="1"/>
  <c r="O117" i="78"/>
  <c r="H46" i="60" s="1"/>
  <c r="P117" i="78"/>
  <c r="I46" i="60" s="1"/>
  <c r="O115" i="78"/>
  <c r="D46" i="60" s="1"/>
  <c r="P115" i="78"/>
  <c r="E46" i="60" s="1"/>
  <c r="O114" i="78"/>
  <c r="L34" i="60" s="1"/>
  <c r="P114" i="78"/>
  <c r="M34" i="60" s="1"/>
  <c r="O112" i="78"/>
  <c r="H34" i="60" s="1"/>
  <c r="P112" i="78"/>
  <c r="I34" i="60" s="1"/>
  <c r="O111" i="78"/>
  <c r="F34" i="60" s="1"/>
  <c r="P111" i="78"/>
  <c r="G34" i="60" s="1"/>
  <c r="P110" i="78"/>
  <c r="E34" i="60" s="1"/>
  <c r="O110" i="78"/>
  <c r="D34" i="60" s="1"/>
  <c r="H103" i="78"/>
  <c r="E95" i="60" l="1"/>
  <c r="D95" i="60"/>
  <c r="L12" i="60" l="1"/>
  <c r="E29" i="66" l="1"/>
  <c r="E28" i="66"/>
  <c r="E27" i="66"/>
  <c r="E26" i="66"/>
  <c r="E25" i="66"/>
  <c r="E24" i="66"/>
  <c r="C29" i="66"/>
  <c r="C28" i="66"/>
  <c r="C27" i="66"/>
  <c r="C26" i="66"/>
  <c r="C25" i="66"/>
  <c r="C24" i="66"/>
  <c r="M12" i="60" l="1"/>
  <c r="O36" i="78" l="1"/>
  <c r="H105" i="78" l="1"/>
  <c r="H104" i="78"/>
  <c r="H102" i="78"/>
  <c r="H101" i="78"/>
  <c r="H100" i="78"/>
  <c r="H99" i="78"/>
  <c r="H98" i="78"/>
  <c r="G135" i="78"/>
  <c r="N119" i="78"/>
  <c r="M45" i="60" s="1"/>
  <c r="M119" i="78"/>
  <c r="L45" i="60" s="1"/>
  <c r="L119" i="78"/>
  <c r="M44" i="60" s="1"/>
  <c r="K119" i="78"/>
  <c r="L44" i="60" s="1"/>
  <c r="J119" i="78"/>
  <c r="M43" i="60" s="1"/>
  <c r="I119" i="78"/>
  <c r="L43" i="60" s="1"/>
  <c r="G119" i="78"/>
  <c r="L42" i="60" s="1"/>
  <c r="N118" i="78"/>
  <c r="K45" i="60" s="1"/>
  <c r="M118" i="78"/>
  <c r="J45" i="60" s="1"/>
  <c r="L118" i="78"/>
  <c r="K44" i="60" s="1"/>
  <c r="K118" i="78"/>
  <c r="J44" i="60" s="1"/>
  <c r="J118" i="78"/>
  <c r="K43" i="60" s="1"/>
  <c r="I118" i="78"/>
  <c r="J43" i="60" s="1"/>
  <c r="G118" i="78"/>
  <c r="J42" i="60" s="1"/>
  <c r="N117" i="78"/>
  <c r="I45" i="60" s="1"/>
  <c r="M117" i="78"/>
  <c r="H45" i="60" s="1"/>
  <c r="L117" i="78"/>
  <c r="I44" i="60" s="1"/>
  <c r="K117" i="78"/>
  <c r="H44" i="60" s="1"/>
  <c r="J117" i="78"/>
  <c r="I43" i="60" s="1"/>
  <c r="I117" i="78"/>
  <c r="H43" i="60" s="1"/>
  <c r="G117" i="78"/>
  <c r="H42" i="60" s="1"/>
  <c r="N116" i="78"/>
  <c r="G45" i="60" s="1"/>
  <c r="M116" i="78"/>
  <c r="F45" i="60" s="1"/>
  <c r="L116" i="78"/>
  <c r="G44" i="60" s="1"/>
  <c r="K116" i="78"/>
  <c r="F44" i="60" s="1"/>
  <c r="J116" i="78"/>
  <c r="G43" i="60" s="1"/>
  <c r="I116" i="78"/>
  <c r="F43" i="60" s="1"/>
  <c r="G116" i="78"/>
  <c r="F42" i="60" s="1"/>
  <c r="N115" i="78"/>
  <c r="E45" i="60" s="1"/>
  <c r="M115" i="78"/>
  <c r="D45" i="60" s="1"/>
  <c r="L115" i="78"/>
  <c r="E44" i="60" s="1"/>
  <c r="K115" i="78"/>
  <c r="D44" i="60" s="1"/>
  <c r="J115" i="78"/>
  <c r="E43" i="60" s="1"/>
  <c r="I115" i="78"/>
  <c r="D43" i="60" s="1"/>
  <c r="G115" i="78"/>
  <c r="D42" i="60" s="1"/>
  <c r="N114" i="78"/>
  <c r="M33" i="60" s="1"/>
  <c r="M114" i="78"/>
  <c r="L33" i="60" s="1"/>
  <c r="L114" i="78"/>
  <c r="M32" i="60" s="1"/>
  <c r="K114" i="78"/>
  <c r="L32" i="60" s="1"/>
  <c r="J114" i="78"/>
  <c r="M31" i="60" s="1"/>
  <c r="I114" i="78"/>
  <c r="L31" i="60" s="1"/>
  <c r="G114" i="78"/>
  <c r="L30" i="60" s="1"/>
  <c r="F114" i="78"/>
  <c r="M29" i="60" s="1"/>
  <c r="E114" i="78"/>
  <c r="L29" i="60" s="1"/>
  <c r="N113" i="78"/>
  <c r="K33" i="60" s="1"/>
  <c r="M113" i="78"/>
  <c r="J33" i="60" s="1"/>
  <c r="L113" i="78"/>
  <c r="K32" i="60" s="1"/>
  <c r="K113" i="78"/>
  <c r="J32" i="60" s="1"/>
  <c r="J113" i="78"/>
  <c r="K31" i="60" s="1"/>
  <c r="I113" i="78"/>
  <c r="J31" i="60" s="1"/>
  <c r="G113" i="78"/>
  <c r="J30" i="60" s="1"/>
  <c r="F113" i="78"/>
  <c r="K29" i="60" s="1"/>
  <c r="E113" i="78"/>
  <c r="J29" i="60" s="1"/>
  <c r="N112" i="78"/>
  <c r="I33" i="60" s="1"/>
  <c r="M112" i="78"/>
  <c r="H33" i="60" s="1"/>
  <c r="L112" i="78"/>
  <c r="I32" i="60" s="1"/>
  <c r="K112" i="78"/>
  <c r="H32" i="60" s="1"/>
  <c r="J112" i="78"/>
  <c r="I31" i="60" s="1"/>
  <c r="I112" i="78"/>
  <c r="H31" i="60" s="1"/>
  <c r="G112" i="78"/>
  <c r="H30" i="60" s="1"/>
  <c r="F112" i="78"/>
  <c r="I29" i="60" s="1"/>
  <c r="E112" i="78"/>
  <c r="H29" i="60" s="1"/>
  <c r="N111" i="78"/>
  <c r="G33" i="60" s="1"/>
  <c r="M111" i="78"/>
  <c r="F33" i="60" s="1"/>
  <c r="L111" i="78"/>
  <c r="G32" i="60" s="1"/>
  <c r="J111" i="78"/>
  <c r="G31" i="60" s="1"/>
  <c r="I111" i="78"/>
  <c r="F31" i="60" s="1"/>
  <c r="G111" i="78"/>
  <c r="F30" i="60" s="1"/>
  <c r="F111" i="78"/>
  <c r="G29" i="60" s="1"/>
  <c r="E111" i="78"/>
  <c r="N110" i="78"/>
  <c r="E33" i="60" s="1"/>
  <c r="M110" i="78"/>
  <c r="D33" i="60" s="1"/>
  <c r="L110" i="78"/>
  <c r="E32" i="60" s="1"/>
  <c r="K110" i="78"/>
  <c r="D32" i="60" s="1"/>
  <c r="J110" i="78"/>
  <c r="E31" i="60" s="1"/>
  <c r="I110" i="78"/>
  <c r="D31" i="60" s="1"/>
  <c r="G110" i="78"/>
  <c r="D30" i="60" s="1"/>
  <c r="F110" i="78"/>
  <c r="E29" i="60" s="1"/>
  <c r="E110" i="78"/>
  <c r="D29" i="60" s="1"/>
  <c r="I46" i="78"/>
  <c r="H114" i="78" s="1"/>
  <c r="M30" i="60" s="1"/>
  <c r="N72" i="78"/>
  <c r="H72" i="78"/>
  <c r="I67" i="78"/>
  <c r="H118" i="78" s="1"/>
  <c r="K42" i="60" s="1"/>
  <c r="L64" i="78"/>
  <c r="C119" i="78" s="1"/>
  <c r="C133" i="78" s="1"/>
  <c r="F64" i="78"/>
  <c r="C118" i="78" s="1"/>
  <c r="C132" i="78" s="1"/>
  <c r="N61" i="78"/>
  <c r="H61" i="78"/>
  <c r="O56" i="78"/>
  <c r="H117" i="78" s="1"/>
  <c r="I42" i="60" s="1"/>
  <c r="I56" i="78"/>
  <c r="I61" i="78" s="1"/>
  <c r="L53" i="78"/>
  <c r="C117" i="78" s="1"/>
  <c r="C131" i="78" s="1"/>
  <c r="F53" i="78"/>
  <c r="C116" i="78" s="1"/>
  <c r="C130" i="78" s="1"/>
  <c r="N51" i="78"/>
  <c r="H51" i="78"/>
  <c r="O46" i="78"/>
  <c r="H115" i="78" s="1"/>
  <c r="E42" i="60" s="1"/>
  <c r="L43" i="78"/>
  <c r="C115" i="78" s="1"/>
  <c r="C129" i="78" s="1"/>
  <c r="F43" i="78"/>
  <c r="C114" i="78" s="1"/>
  <c r="C128" i="78" s="1"/>
  <c r="N41" i="78"/>
  <c r="H41" i="78"/>
  <c r="H113" i="78"/>
  <c r="K30" i="60" s="1"/>
  <c r="L33" i="78"/>
  <c r="C113" i="78" s="1"/>
  <c r="C127" i="78" s="1"/>
  <c r="F33" i="78"/>
  <c r="C112" i="78" s="1"/>
  <c r="C126" i="78" s="1"/>
  <c r="N30" i="78"/>
  <c r="H30" i="78"/>
  <c r="L22" i="78"/>
  <c r="C111" i="78" s="1"/>
  <c r="C125" i="78" s="1"/>
  <c r="F22" i="78"/>
  <c r="C110" i="78" s="1"/>
  <c r="C124" i="78" s="1"/>
  <c r="F7" i="78"/>
  <c r="L35" i="60" l="1"/>
  <c r="M35" i="60"/>
  <c r="K35" i="60"/>
  <c r="J35" i="60"/>
  <c r="E94" i="60"/>
  <c r="H35" i="60"/>
  <c r="F29" i="60"/>
  <c r="F35" i="60" s="1"/>
  <c r="E125" i="78"/>
  <c r="D57" i="60" s="1"/>
  <c r="E133" i="78"/>
  <c r="D65" i="60" s="1"/>
  <c r="E132" i="78"/>
  <c r="E131" i="78"/>
  <c r="E130" i="78"/>
  <c r="E129" i="78"/>
  <c r="E128" i="78"/>
  <c r="D60" i="60" s="1"/>
  <c r="E127" i="78"/>
  <c r="E126" i="78"/>
  <c r="D35" i="60"/>
  <c r="D101" i="60" s="1"/>
  <c r="E124" i="78"/>
  <c r="D56" i="60" s="1"/>
  <c r="I25" i="78"/>
  <c r="H110" i="78" s="1"/>
  <c r="I36" i="78"/>
  <c r="H112" i="78" s="1"/>
  <c r="I30" i="60" s="1"/>
  <c r="I35" i="60" s="1"/>
  <c r="E93" i="60"/>
  <c r="E90" i="60"/>
  <c r="D93" i="60"/>
  <c r="D94" i="60"/>
  <c r="D92" i="60"/>
  <c r="K47" i="60"/>
  <c r="H47" i="60"/>
  <c r="J47" i="60"/>
  <c r="I47" i="60"/>
  <c r="E47" i="60"/>
  <c r="D91" i="60"/>
  <c r="D47" i="60"/>
  <c r="L47" i="60"/>
  <c r="E92" i="60"/>
  <c r="F47" i="60"/>
  <c r="J120" i="78"/>
  <c r="G100" i="78" s="1"/>
  <c r="I100" i="78" s="1"/>
  <c r="F92" i="60" s="1"/>
  <c r="F120" i="78"/>
  <c r="G98" i="78" s="1"/>
  <c r="I98" i="78" s="1"/>
  <c r="F90" i="60" s="1"/>
  <c r="O120" i="78"/>
  <c r="G120" i="78"/>
  <c r="F99" i="78" s="1"/>
  <c r="M120" i="78"/>
  <c r="F102" i="78" s="1"/>
  <c r="I120" i="78"/>
  <c r="F100" i="78" s="1"/>
  <c r="E120" i="78"/>
  <c r="F98" i="78" s="1"/>
  <c r="N120" i="78"/>
  <c r="G102" i="78" s="1"/>
  <c r="I102" i="78" s="1"/>
  <c r="F94" i="60" s="1"/>
  <c r="D63" i="60"/>
  <c r="L120" i="78"/>
  <c r="G101" i="78" s="1"/>
  <c r="I101" i="78" s="1"/>
  <c r="F93" i="60" s="1"/>
  <c r="I51" i="78"/>
  <c r="D64" i="60"/>
  <c r="O61" i="78"/>
  <c r="I72" i="78"/>
  <c r="F129" i="78"/>
  <c r="O41" i="78"/>
  <c r="H116" i="78"/>
  <c r="G42" i="60" s="1"/>
  <c r="F131" i="78"/>
  <c r="F128" i="78"/>
  <c r="F132" i="78"/>
  <c r="K120" i="78"/>
  <c r="F101" i="78" s="1"/>
  <c r="O51" i="78"/>
  <c r="D62" i="60" l="1"/>
  <c r="G130" i="78"/>
  <c r="H130" i="78"/>
  <c r="H127" i="78"/>
  <c r="G127" i="78"/>
  <c r="D59" i="60"/>
  <c r="G124" i="78"/>
  <c r="D58" i="60"/>
  <c r="G126" i="78"/>
  <c r="H126" i="78"/>
  <c r="O25" i="78"/>
  <c r="H111" i="78" s="1"/>
  <c r="O67" i="78"/>
  <c r="E30" i="60"/>
  <c r="E35" i="60" s="1"/>
  <c r="E101" i="60" s="1"/>
  <c r="D90" i="60"/>
  <c r="I30" i="78"/>
  <c r="F124" i="78"/>
  <c r="E56" i="60" s="1"/>
  <c r="F101" i="60" s="1"/>
  <c r="F126" i="78"/>
  <c r="E58" i="60" s="1"/>
  <c r="F103" i="60" s="1"/>
  <c r="I41" i="78"/>
  <c r="D61" i="60"/>
  <c r="F103" i="78"/>
  <c r="P120" i="78"/>
  <c r="G103" i="78" s="1"/>
  <c r="I103" i="78" s="1"/>
  <c r="F95" i="60" s="1"/>
  <c r="E64" i="60"/>
  <c r="F109" i="60" s="1"/>
  <c r="E60" i="60"/>
  <c r="F105" i="60" s="1"/>
  <c r="E63" i="60"/>
  <c r="F108" i="60" s="1"/>
  <c r="F130" i="78"/>
  <c r="E61" i="60"/>
  <c r="F106" i="60" s="1"/>
  <c r="F127" i="78"/>
  <c r="H124" i="78" l="1"/>
  <c r="O30" i="78"/>
  <c r="H119" i="78"/>
  <c r="H120" i="78" s="1"/>
  <c r="G99" i="78" s="1"/>
  <c r="I99" i="78" s="1"/>
  <c r="F91" i="60" s="1"/>
  <c r="O72" i="78"/>
  <c r="G30" i="60"/>
  <c r="G35" i="60" s="1"/>
  <c r="F125" i="78"/>
  <c r="E59" i="60"/>
  <c r="F104" i="60" s="1"/>
  <c r="G47" i="60"/>
  <c r="E62" i="60"/>
  <c r="F107" i="60" s="1"/>
  <c r="M42" i="60" l="1"/>
  <c r="M47" i="60" s="1"/>
  <c r="E110" i="60" s="1"/>
  <c r="F133" i="78"/>
  <c r="E57" i="60"/>
  <c r="F102" i="60" s="1"/>
  <c r="D120" i="60"/>
  <c r="J120" i="60" s="1"/>
  <c r="F124" i="60"/>
  <c r="F125" i="60"/>
  <c r="F117" i="60"/>
  <c r="F118" i="60"/>
  <c r="F119" i="60"/>
  <c r="F120" i="60"/>
  <c r="F121" i="60"/>
  <c r="F122" i="60"/>
  <c r="F123" i="60"/>
  <c r="F116" i="60"/>
  <c r="E121" i="60"/>
  <c r="D122" i="60"/>
  <c r="J122" i="60" s="1"/>
  <c r="E122" i="60"/>
  <c r="D123" i="60"/>
  <c r="J123" i="60" s="1"/>
  <c r="E123" i="60"/>
  <c r="D124" i="60"/>
  <c r="J124" i="60" s="1"/>
  <c r="E124" i="60"/>
  <c r="D125" i="60"/>
  <c r="J125" i="60" s="1"/>
  <c r="E125" i="60"/>
  <c r="D121" i="60"/>
  <c r="J121" i="60" s="1"/>
  <c r="D117" i="60"/>
  <c r="J117" i="60" s="1"/>
  <c r="E117" i="60"/>
  <c r="D118" i="60"/>
  <c r="J118" i="60" s="1"/>
  <c r="E118" i="60"/>
  <c r="D119" i="60"/>
  <c r="J119" i="60" s="1"/>
  <c r="E119" i="60"/>
  <c r="E120" i="60"/>
  <c r="D107" i="60"/>
  <c r="E107" i="60"/>
  <c r="D108" i="60"/>
  <c r="E108" i="60"/>
  <c r="D109" i="60"/>
  <c r="E109" i="60"/>
  <c r="D110" i="60"/>
  <c r="E65" i="60" l="1"/>
  <c r="F110" i="60" s="1"/>
  <c r="E91" i="60"/>
  <c r="G124" i="60"/>
  <c r="K124" i="60" s="1"/>
  <c r="G118" i="60"/>
  <c r="K118" i="60" s="1"/>
  <c r="G122" i="60"/>
  <c r="K122" i="60" s="1"/>
  <c r="G125" i="60"/>
  <c r="K125" i="60" s="1"/>
  <c r="G121" i="60"/>
  <c r="K121" i="60" s="1"/>
  <c r="G120" i="60"/>
  <c r="K120" i="60" s="1"/>
  <c r="G119" i="60"/>
  <c r="K119" i="60" s="1"/>
  <c r="G117" i="60"/>
  <c r="K117" i="60" s="1"/>
  <c r="G123" i="60"/>
  <c r="K123" i="60" s="1"/>
  <c r="C37" i="66" l="1"/>
  <c r="C38" i="66"/>
  <c r="C39" i="66"/>
  <c r="C34" i="66"/>
  <c r="C35" i="66"/>
  <c r="C36" i="66"/>
  <c r="C33" i="66"/>
  <c r="C31" i="66"/>
  <c r="C32" i="66"/>
  <c r="C30" i="66"/>
  <c r="E31" i="66"/>
  <c r="E32" i="66"/>
  <c r="E33" i="66"/>
  <c r="E34" i="66"/>
  <c r="E35" i="66"/>
  <c r="E36" i="66"/>
  <c r="E37" i="66"/>
  <c r="E38" i="66"/>
  <c r="E39" i="66"/>
  <c r="E30" i="66"/>
  <c r="C125" i="60" l="1"/>
  <c r="C124" i="60"/>
  <c r="C123" i="60"/>
  <c r="C122" i="60"/>
  <c r="C121" i="60"/>
  <c r="C120" i="60"/>
  <c r="C119" i="60"/>
  <c r="C118" i="60"/>
  <c r="C117" i="60"/>
  <c r="C116" i="60"/>
  <c r="L71" i="60"/>
  <c r="J71" i="60"/>
  <c r="H71" i="60"/>
  <c r="F71" i="60"/>
  <c r="D71" i="60"/>
  <c r="L54" i="60"/>
  <c r="J54" i="60"/>
  <c r="H54" i="60"/>
  <c r="F54" i="60"/>
  <c r="D54" i="60"/>
  <c r="D103" i="60" l="1"/>
  <c r="D105" i="60"/>
  <c r="D102" i="60"/>
  <c r="D104" i="60"/>
  <c r="D106" i="60"/>
  <c r="E104" i="60"/>
  <c r="E106" i="60"/>
  <c r="E105" i="60"/>
  <c r="E103" i="60"/>
  <c r="E102" i="60"/>
  <c r="C82" i="60"/>
  <c r="C81" i="60"/>
  <c r="C80" i="60"/>
  <c r="C79" i="60"/>
  <c r="C78" i="60"/>
  <c r="C77" i="60"/>
  <c r="C76" i="60"/>
  <c r="C75" i="60"/>
  <c r="C74" i="60"/>
  <c r="C73" i="60"/>
  <c r="C65" i="60"/>
  <c r="C64" i="60"/>
  <c r="C63" i="60"/>
  <c r="C62" i="60"/>
  <c r="C61" i="60"/>
  <c r="C60" i="60"/>
  <c r="C59" i="60"/>
  <c r="C58" i="60"/>
  <c r="C57" i="60"/>
  <c r="C56" i="60"/>
  <c r="L39" i="60"/>
  <c r="J39" i="60"/>
  <c r="H39" i="60"/>
  <c r="F39" i="60"/>
  <c r="D39" i="60"/>
  <c r="L27" i="60"/>
  <c r="J27" i="60"/>
  <c r="H27" i="60"/>
  <c r="F27" i="60"/>
  <c r="D27" i="60"/>
  <c r="C102" i="60" l="1"/>
  <c r="C103" i="60"/>
  <c r="C104" i="60"/>
  <c r="C105" i="60"/>
  <c r="C106" i="60"/>
  <c r="C107" i="60"/>
  <c r="C108" i="60"/>
  <c r="C109" i="60"/>
  <c r="C110" i="60"/>
  <c r="C101" i="60"/>
  <c r="F105" i="78" l="1"/>
  <c r="I104" i="78"/>
  <c r="F96" i="60" s="1"/>
  <c r="E66" i="60"/>
  <c r="G105" i="78"/>
  <c r="E135" i="78"/>
  <c r="E67" i="60" l="1"/>
  <c r="E116" i="60" s="1"/>
  <c r="E126" i="60" s="1"/>
  <c r="M49" i="99" s="1"/>
  <c r="M51" i="99" s="1"/>
  <c r="F111" i="60"/>
  <c r="H135" i="78"/>
  <c r="F135" i="78"/>
  <c r="D66" i="60"/>
  <c r="D67" i="60" s="1"/>
  <c r="D116" i="60" s="1"/>
  <c r="I105" i="78"/>
  <c r="G116" i="60" l="1"/>
  <c r="G126" i="60" s="1"/>
  <c r="H116" i="60" s="1"/>
  <c r="K116" i="60"/>
  <c r="K126" i="60" s="1"/>
  <c r="D126" i="60"/>
  <c r="L118" i="60" s="1"/>
  <c r="J116" i="60"/>
  <c r="J126" i="60" s="1"/>
  <c r="L126" i="60" s="1"/>
  <c r="D96" i="60"/>
  <c r="E96" i="60"/>
  <c r="L122" i="60" l="1"/>
  <c r="L124" i="60"/>
  <c r="L125" i="60"/>
  <c r="L117" i="60"/>
  <c r="L121" i="60"/>
  <c r="L123" i="60"/>
  <c r="L119" i="60"/>
  <c r="L120" i="60"/>
  <c r="H123" i="60"/>
  <c r="H124" i="60"/>
  <c r="F126" i="60"/>
  <c r="H117" i="60"/>
  <c r="H125" i="60"/>
  <c r="H120" i="60"/>
  <c r="H121" i="60"/>
  <c r="H118" i="60"/>
  <c r="H119" i="60"/>
  <c r="H122" i="60"/>
  <c r="L116" i="60"/>
  <c r="E97" i="60"/>
  <c r="E111" i="60"/>
  <c r="E112" i="60" s="1"/>
  <c r="D111" i="60"/>
  <c r="D112" i="60" s="1"/>
  <c r="D97" i="60"/>
  <c r="F112" i="60"/>
  <c r="G109" i="60" l="1"/>
  <c r="G102" i="60"/>
  <c r="G110" i="60"/>
  <c r="G108" i="60"/>
  <c r="G103" i="60"/>
  <c r="G111" i="60"/>
  <c r="G104" i="60"/>
  <c r="G105" i="60"/>
  <c r="G107" i="60"/>
  <c r="G106" i="60"/>
  <c r="G101" i="60"/>
  <c r="H126" i="60"/>
  <c r="M50" i="99"/>
  <c r="F97" i="60"/>
  <c r="G90" i="60" l="1"/>
  <c r="G93" i="60"/>
  <c r="G94" i="60"/>
  <c r="G92" i="60"/>
  <c r="G95" i="60"/>
  <c r="G91" i="60"/>
  <c r="G96" i="60"/>
  <c r="G112" i="60"/>
  <c r="G97" i="60" l="1"/>
</calcChain>
</file>

<file path=xl/sharedStrings.xml><?xml version="1.0" encoding="utf-8"?>
<sst xmlns="http://schemas.openxmlformats.org/spreadsheetml/2006/main" count="2149" uniqueCount="192">
  <si>
    <t>Subtotal</t>
  </si>
  <si>
    <t>CONTENIDO</t>
  </si>
  <si>
    <t>TOTAL</t>
  </si>
  <si>
    <t>OBJETIVO</t>
  </si>
  <si>
    <t>PLAN DE NEGOCIO DEL PROYECTO</t>
  </si>
  <si>
    <t>PAQUETE DE TRABAJO 1</t>
  </si>
  <si>
    <t>PAQUETE DE TRABAJO 2</t>
  </si>
  <si>
    <t>PARTIDA</t>
  </si>
  <si>
    <t>Costes de personal</t>
  </si>
  <si>
    <t>Otros gastos de explotación</t>
  </si>
  <si>
    <t>NOMBRE ENTIDAD</t>
  </si>
  <si>
    <t>TIPO DE ENTIDAD</t>
  </si>
  <si>
    <t>Costes de investigación contractual y consultoría</t>
  </si>
  <si>
    <t>PT 1</t>
  </si>
  <si>
    <t>PT 2</t>
  </si>
  <si>
    <t>PT 3</t>
  </si>
  <si>
    <t>PT 4</t>
  </si>
  <si>
    <t>PT 5</t>
  </si>
  <si>
    <t>PT 6</t>
  </si>
  <si>
    <t>PT 7</t>
  </si>
  <si>
    <t>PT 8</t>
  </si>
  <si>
    <t>PT 9</t>
  </si>
  <si>
    <t>PT 10</t>
  </si>
  <si>
    <t>Coste subvencionable (€)</t>
  </si>
  <si>
    <t>Coste del proyecto (€)</t>
  </si>
  <si>
    <t>TÍTULO DEL PROYECTO</t>
  </si>
  <si>
    <t>Gastos generales</t>
  </si>
  <si>
    <t>PAQUETE DE TRABAJO 3</t>
  </si>
  <si>
    <t>PAQUETE DE TRABAJO 4</t>
  </si>
  <si>
    <t>PAQUETE DE TRABAJO 5</t>
  </si>
  <si>
    <t>PAQUETE DE TRABAJO 6</t>
  </si>
  <si>
    <t>PAQUETE DE TRABAJO 7</t>
  </si>
  <si>
    <t>PAQUETE DE TRABAJO 8</t>
  </si>
  <si>
    <t>PAQUETE DE TRABAJO 9</t>
  </si>
  <si>
    <t>PAQUETE DE TRABAJO 10</t>
  </si>
  <si>
    <t>COSTE TOTAL SUBVENCIONABLE                  (€)</t>
  </si>
  <si>
    <t>COSTE  TOTAL DEL PROYECTO                                (€)</t>
  </si>
  <si>
    <t>INTENSIDAD DE LA AYUDA                                         %</t>
  </si>
  <si>
    <t xml:space="preserve">INTENSIDAD DE LA AYUDA                                     % </t>
  </si>
  <si>
    <t>INGRESOS</t>
  </si>
  <si>
    <t>Costes de Gastos de Capital (CAPEX)</t>
  </si>
  <si>
    <t>Costes de mantenimiento esperados</t>
  </si>
  <si>
    <t>Costes operativos esperados</t>
  </si>
  <si>
    <t>Impuestos</t>
  </si>
  <si>
    <t>Cash Flow Neto</t>
  </si>
  <si>
    <t>Cash Flow Acumulado</t>
  </si>
  <si>
    <t xml:space="preserve">TIR </t>
  </si>
  <si>
    <t>Tasa de descuento</t>
  </si>
  <si>
    <t>Equipos, materiales y suministros</t>
  </si>
  <si>
    <t>Adquisición y habilitación de terrenos</t>
  </si>
  <si>
    <t>Otros gastos de capital</t>
  </si>
  <si>
    <t>AÑOS</t>
  </si>
  <si>
    <t>Costes de instrumental y material (amortizable)</t>
  </si>
  <si>
    <t>Otros costes materiales y suministros (fungible)</t>
  </si>
  <si>
    <t>ENTIDAD 2</t>
  </si>
  <si>
    <t>ENTIDAD 3</t>
  </si>
  <si>
    <t>ENTIDAD 4</t>
  </si>
  <si>
    <t>ENTIDAD 5</t>
  </si>
  <si>
    <t>ENTIDAD 6</t>
  </si>
  <si>
    <t>ENTIDAD 7</t>
  </si>
  <si>
    <t>ENTIDAD 8</t>
  </si>
  <si>
    <t>ENTIDAD 9</t>
  </si>
  <si>
    <t>ENTIDAD 10</t>
  </si>
  <si>
    <t>IMPORTE DE AYUDA                    (€)</t>
  </si>
  <si>
    <t>CRITERIOS INTENSIDAD MÁXIMA DE AYUDA</t>
  </si>
  <si>
    <t>COSTES DE PERSONAL</t>
  </si>
  <si>
    <t>COSTE DE INVESTIGACIÓN Y CONSULTORÍA</t>
  </si>
  <si>
    <t>OTROS COSTES MATERIALES</t>
  </si>
  <si>
    <t>OTROS GASTOS DE EXPLOTACIÓN</t>
  </si>
  <si>
    <t>PAQUETES DE TRABAJO</t>
  </si>
  <si>
    <t>PARTIDAS</t>
  </si>
  <si>
    <t>COSTES TOTALES</t>
  </si>
  <si>
    <t>COSTES SUBVENCIONABLES</t>
  </si>
  <si>
    <t xml:space="preserve">COSTES TOTALES                                      </t>
  </si>
  <si>
    <t>RESUMEN DE COSTES DE LA ENTIDAD POR PARTIDA  Y PAQUETES DE TRABAJO</t>
  </si>
  <si>
    <r>
      <t xml:space="preserve">INFORMACIÓN ADICIONAL                                                                                                                                                                         </t>
    </r>
    <r>
      <rPr>
        <sz val="12"/>
        <color theme="1"/>
        <rFont val="Calibri"/>
        <family val="2"/>
        <scheme val="minor"/>
      </rPr>
      <t>( justificación de la intensidad solicitada, haciendo especial referencia a los criterios elegibles no seleccionados o a la solicitud de intensidad menor de la permitida)</t>
    </r>
  </si>
  <si>
    <t>PRESUPUESTO TOTAL DEL PROYECTO</t>
  </si>
  <si>
    <t xml:space="preserve">COSTES TOTALES                    </t>
  </si>
  <si>
    <t>IMPORTE TOTAL DE LA AYUDA (€)</t>
  </si>
  <si>
    <t>IMPORTE TOTAL DE LA AYUDA  (€)</t>
  </si>
  <si>
    <t>INTENSIDAD AYUDA SOLICITADA (%)</t>
  </si>
  <si>
    <t>IDENTIFICACIÓN DE LOS PAQUETES DE TRABAJO</t>
  </si>
  <si>
    <t>PEQUEÑA EMPRESA</t>
  </si>
  <si>
    <t>MEDIANA EMPRESA</t>
  </si>
  <si>
    <t>GRAN EMPRESA</t>
  </si>
  <si>
    <t>INSTRUCCIONES GENERALES</t>
  </si>
  <si>
    <t>ENTIDADES SOLICITANTES</t>
  </si>
  <si>
    <t>ENTIDADES</t>
  </si>
  <si>
    <t>COSTES POR PARTIDA Y PAQUETES DE TRABAJO</t>
  </si>
  <si>
    <t>COSTES POR ENTIDAD Y PAQUETES DE TRABAJO</t>
  </si>
  <si>
    <t>RESUMEN Y TOTALES</t>
  </si>
  <si>
    <t>Consumo de energía</t>
  </si>
  <si>
    <t>TIPOS DE EMPRESA</t>
  </si>
  <si>
    <t>Fecha de adquisición o prevista (mes/año)</t>
  </si>
  <si>
    <t>Tipo de elemento</t>
  </si>
  <si>
    <t>Coeficiente lineal máximo</t>
  </si>
  <si>
    <t>Periodo de años máximo</t>
  </si>
  <si>
    <t>Subestaciones. Redes de transporte y distribución de energía</t>
  </si>
  <si>
    <t>Cables</t>
  </si>
  <si>
    <t>Resto instalaciones</t>
  </si>
  <si>
    <t>Maquinaria</t>
  </si>
  <si>
    <r>
      <t>18</t>
    </r>
    <r>
      <rPr>
        <sz val="8"/>
        <color theme="1"/>
        <rFont val="Calibri"/>
        <family val="2"/>
        <scheme val="minor"/>
      </rPr>
      <t> </t>
    </r>
  </si>
  <si>
    <t>Útiles y herramientas</t>
  </si>
  <si>
    <t>Moldes, matrices y modelos</t>
  </si>
  <si>
    <t>Equipos electrónicos</t>
  </si>
  <si>
    <t>Equipos para procesos de información</t>
  </si>
  <si>
    <t>Otros elementos</t>
  </si>
  <si>
    <t>CÁLCULO DE LA AMORTIZACIÓN DEL INMOVILIZADO</t>
  </si>
  <si>
    <t>INSTRUMENTAL O EQUIPO</t>
  </si>
  <si>
    <t>DESCRIPCIÓN / FUNCIONES</t>
  </si>
  <si>
    <t>PAQUETE DE TRABAJO</t>
  </si>
  <si>
    <t>IMPORTE ADQUISICIÓN</t>
  </si>
  <si>
    <t>Periodo de años mínimo</t>
  </si>
  <si>
    <t>Coeficiente lineal mínimo</t>
  </si>
  <si>
    <t xml:space="preserve">AÑOS DE VIDA ÚTIL                                  </t>
  </si>
  <si>
    <t>Sistemas y programas informáticos</t>
  </si>
  <si>
    <t>Brecha de financiación-missing money</t>
  </si>
  <si>
    <t>PORCENTAJE DEL TOTAL DE LA AYUDA  (%)</t>
  </si>
  <si>
    <t>INTENSIDAD AYUDA</t>
  </si>
  <si>
    <r>
      <t xml:space="preserve">Se añadirán tantas filas como sean necesarias con los conceptos referentes a los ingresos. Algunos ejemplos pueden ser: 
</t>
    </r>
    <r>
      <rPr>
        <sz val="11"/>
        <rFont val="Calibri"/>
        <family val="2"/>
        <scheme val="minor"/>
      </rPr>
      <t xml:space="preserve">Participación mercado diario , Participación mercado intradiario, Participación regulación secundaria, Participación regulación terciaria </t>
    </r>
  </si>
  <si>
    <t>GASTOS</t>
  </si>
  <si>
    <r>
      <t>Costes de Gastos Operativos (OPEX)</t>
    </r>
    <r>
      <rPr>
        <sz val="8"/>
        <rFont val="Calibri"/>
        <family val="2"/>
        <scheme val="minor"/>
      </rPr>
      <t>-(no incluye costes de energía consumida)</t>
    </r>
  </si>
  <si>
    <t>CRITERIOS SELECCIONADOS PARA EL CÁLCULO 
DE LA INTENSIDAD DE AYUDA 
(SI/NO)</t>
  </si>
  <si>
    <r>
      <t xml:space="preserve">PARTIDAS 
</t>
    </r>
    <r>
      <rPr>
        <sz val="11"/>
        <rFont val="Calibri"/>
        <family val="2"/>
        <scheme val="minor"/>
      </rPr>
      <t>(acorde a la clasificación establecida en el artículo 5 y el Anexo IX de la Convocatoria)</t>
    </r>
  </si>
  <si>
    <r>
      <t xml:space="preserve">TIPO DE ELEMENTO                               </t>
    </r>
    <r>
      <rPr>
        <sz val="11"/>
        <rFont val="Vodafone Rg"/>
      </rPr>
      <t>(según tabla de coeficientes amortización Agencia Tributaria)</t>
    </r>
  </si>
  <si>
    <t>TOTAL COSTES AMORTIZABLES
 (€)</t>
  </si>
  <si>
    <r>
      <t xml:space="preserve">PLAZO AMORTIZACIÓN PROYECTO                                            </t>
    </r>
    <r>
      <rPr>
        <sz val="13"/>
        <rFont val="Vodafone Rg"/>
      </rPr>
      <t>(meses)</t>
    </r>
  </si>
  <si>
    <r>
      <t xml:space="preserve">BASE AMORTIZACIÓN                                 </t>
    </r>
    <r>
      <rPr>
        <sz val="12"/>
        <rFont val="Vodafone Rg"/>
      </rPr>
      <t>(Importe adquisición - valor residual)</t>
    </r>
  </si>
  <si>
    <r>
      <t xml:space="preserve">PARTIDAS
</t>
    </r>
    <r>
      <rPr>
        <sz val="14"/>
        <rFont val="Calibri"/>
        <family val="2"/>
        <scheme val="minor"/>
      </rPr>
      <t>(acorde a la clasificación establecida en el artículo 5 y el Anexo IX de la Convocatoria)</t>
    </r>
  </si>
  <si>
    <r>
      <t xml:space="preserve">Información de los costes 
</t>
    </r>
    <r>
      <rPr>
        <sz val="14"/>
        <color theme="1"/>
        <rFont val="Calibri"/>
        <family val="2"/>
        <scheme val="minor"/>
      </rPr>
      <t>(proveedores, características, etc)</t>
    </r>
  </si>
  <si>
    <t>*Incluir líneas aquí si es necesario</t>
  </si>
  <si>
    <t xml:space="preserve">COEFICIENTE AMORTIZACIÓN
(%) </t>
  </si>
  <si>
    <t>COSTE TOTAL
( €)</t>
  </si>
  <si>
    <t>COSTE GASTOS SUBVENCIONABLES 
(€)</t>
  </si>
  <si>
    <t>COSTE TOTAL DEL PROYECTO
 (€)</t>
  </si>
  <si>
    <t>TIPO DE EMPRESA</t>
  </si>
  <si>
    <t>Obra civil general</t>
  </si>
  <si>
    <t>Pavimentos</t>
  </si>
  <si>
    <t>Centrales renovables</t>
  </si>
  <si>
    <t>Otras centrales</t>
  </si>
  <si>
    <t>Edificios industriales</t>
  </si>
  <si>
    <t>Almacenes y depósitos (gaseosos, líquidos y sólidos)</t>
  </si>
  <si>
    <t>PARTICIPACIÓN  PYMES EN EL PROYECTO (%)</t>
  </si>
  <si>
    <t>PYMES</t>
  </si>
  <si>
    <t>COSTE TOTAL PROYECTO
(€)</t>
  </si>
  <si>
    <t>IMPORTE DE AYUDAS (€)</t>
  </si>
  <si>
    <t>COSTES DE FORMACIÓN</t>
  </si>
  <si>
    <t>GASTOS GENERALES</t>
  </si>
  <si>
    <t>GLOBAL GASTOS GENERALES</t>
  </si>
  <si>
    <t>Costes de formación PRTR</t>
  </si>
  <si>
    <t>FLUJO DE CAJA CON PROYECCIÓN A 25 AÑOS</t>
  </si>
  <si>
    <t>Cash Flow antes de Impuestos</t>
  </si>
  <si>
    <t>COSTE DE INSTRUMENTAL Y MATERIAL (AMORTIZABLE)</t>
  </si>
  <si>
    <t>ENTIDAD REPRESENTANTE</t>
  </si>
  <si>
    <t>IMPORTE DE AYUDA
(€)</t>
  </si>
  <si>
    <t>Brecha financiación</t>
  </si>
  <si>
    <t>PRESUPUESTO ENTIDAD REPRESENTANTE</t>
  </si>
  <si>
    <t>TOTAL CAPEX + OPEX</t>
  </si>
  <si>
    <t>VAN proyecto</t>
  </si>
  <si>
    <t>REPRESENTANTE</t>
  </si>
  <si>
    <t>PRESUPUESTO ENTIDAD 2</t>
  </si>
  <si>
    <t>PRESUPUESTO ENTIDAD 3</t>
  </si>
  <si>
    <t>PRESUPUESTO ENTIDAD 4</t>
  </si>
  <si>
    <t>JUSTIFICACIÓN DE LA INTENSIDAD DE AYUDA SOLICITADA</t>
  </si>
  <si>
    <t>Costes totales subvencionables</t>
  </si>
  <si>
    <t>Intensidad solicitada %</t>
  </si>
  <si>
    <t>Intensidad "brecha de financiación" %</t>
  </si>
  <si>
    <t>PRESUPUESTO ENTIDAD 5</t>
  </si>
  <si>
    <t>PRESUPUESTO ENTIDAD 6</t>
  </si>
  <si>
    <t>PRESUPUESTO ENTIDAD 7</t>
  </si>
  <si>
    <t>PRESUPUESTO ENTIDAD 8</t>
  </si>
  <si>
    <t>PRESUPUESTO ENTIDAD 9</t>
  </si>
  <si>
    <t>PRESUPUESTO ENTIDAD 10</t>
  </si>
  <si>
    <t>El proyecto implica una colaboración efectiva entre empresas, al menos una de las cuales es una PYME, o se desarrolla en al menos dos Estados miembros, o en un Estado miembro y en una Parte Contratante en el Acuerdo EEE, y ninguna empresa corra por sí sola con más del 70 % de los costes subvencionables</t>
  </si>
  <si>
    <t>El proyecto implica una colaboración efectiva entre una empresa y uno o varios organismos de investigación y difusión de conocimientos, asumiendo estos como mínimo el 10 % de los costes subvencionables y teniendo derecho a publicar los resultados de su propia investigación</t>
  </si>
  <si>
    <t>Amplia difusión del proyecto por medio de conferencias, publicaciones, bases de libre acceso o programas informáticos gratuitos o de fuente abierta</t>
  </si>
  <si>
    <t>1. Reglamento (UE) n.º 651/2014 de la Comisión, máximo 25%.</t>
  </si>
  <si>
    <t>2.1 Pequeña empresa máximo 20% adicional.</t>
  </si>
  <si>
    <t>2.2. Mediana empresa máximo 10% adicional.</t>
  </si>
  <si>
    <t>3. La intensidad de ayuda se podrá incrementar en un 15% en caso de cumplir alguna de las siguientes condiciones.</t>
  </si>
  <si>
    <t>La presente memoria económica del proyecto incluye las siguientes pestañas de petición de información:
1. Plan de Negocio
2. Presupuesto Total
3. Entidad Representante
4 -10. Resto de entidades</t>
  </si>
  <si>
    <t>El proyecto implica una colaboración efectiva entre empresas, al menos una de las cuales es una PYME, o se desarrolla en al menos dos Estados miembros, o en un Estado miembro y en una Parte Contratante en el Acuerdo EEE, y ninguna empresa corra por sí sola con más del 70 % de los costes subvencionables.</t>
  </si>
  <si>
    <t>El proyecto implica una colaboración efectiva entre una empresa y uno o varios organismos de investigación y difusión de conocimientos, asumiendo estos como mínimo el 10 % de los costes subvencionables y teniendo derecho a publicar los resultados de su propia investigación.</t>
  </si>
  <si>
    <t>Amplia difusión del proyecto por medio de conferencias, publicaciones, bases de libre acceso o programas informáticos gratuitos o de fuente abierta.</t>
  </si>
  <si>
    <r>
      <rPr>
        <b/>
        <sz val="13"/>
        <color theme="1"/>
        <rFont val="Calibri"/>
        <family val="2"/>
        <scheme val="minor"/>
      </rPr>
      <t xml:space="preserve">Instrucciones para la cumplimentación
</t>
    </r>
    <r>
      <rPr>
        <sz val="13"/>
        <color theme="1"/>
        <rFont val="Calibri"/>
        <family val="2"/>
        <scheme val="minor"/>
      </rPr>
      <t xml:space="preserve">ESTA PESTAÑA RECOGE LOS DATOS DE LA ENTIDAD REPRESENTANTE
1. </t>
    </r>
    <r>
      <rPr>
        <b/>
        <u/>
        <sz val="13"/>
        <rFont val="Calibri"/>
        <family val="2"/>
        <scheme val="minor"/>
      </rPr>
      <t>Todas y cada una de las entidades</t>
    </r>
    <r>
      <rPr>
        <b/>
        <sz val="13"/>
        <rFont val="Calibri"/>
        <family val="2"/>
        <scheme val="minor"/>
      </rPr>
      <t xml:space="preserve"> </t>
    </r>
    <r>
      <rPr>
        <sz val="13"/>
        <rFont val="Calibri"/>
        <family val="2"/>
        <scheme val="minor"/>
      </rPr>
      <t>d</t>
    </r>
    <r>
      <rPr>
        <sz val="13"/>
        <color theme="1"/>
        <rFont val="Calibri"/>
        <family val="2"/>
        <scheme val="minor"/>
      </rPr>
      <t>eberá seleccionar la tipología en la que se engloba para el cálculo de la intensidad de la ayuda (pequeña, mediana o gran empresa) en el desplegable "Tipo de entidad</t>
    </r>
    <r>
      <rPr>
        <sz val="13"/>
        <rFont val="Calibri"/>
        <family val="2"/>
        <scheme val="minor"/>
      </rPr>
      <t xml:space="preserve">", acorde a las definiciones del </t>
    </r>
    <r>
      <rPr>
        <b/>
        <sz val="13"/>
        <rFont val="Calibri"/>
        <family val="2"/>
        <scheme val="minor"/>
      </rPr>
      <t>Anexo II de la Convocatoria</t>
    </r>
    <r>
      <rPr>
        <sz val="13"/>
        <color theme="1"/>
        <rFont val="Calibri"/>
        <family val="2"/>
        <scheme val="minor"/>
      </rPr>
      <t>. En la tabla de "Criterios de intensidad máxima de ayuda", se deberán marcar (SI/NO) las condiciones que cumple la entidad, en base a las cuales solicita el % de "Intensidad de la ayuda". Se recomienda indicar toda la información que se considere necesaria en la columna  "Información adicional". Se cumplimentará la celda "Intensidad de ayuda solicitada" con el porcentaje (%) que se solicita, acorde a los criterios anteriores. Esta celda</t>
    </r>
    <r>
      <rPr>
        <sz val="13"/>
        <rFont val="Calibri"/>
        <family val="2"/>
        <scheme val="minor"/>
      </rPr>
      <t xml:space="preserve"> se marcará en rojo</t>
    </r>
    <r>
      <rPr>
        <sz val="13"/>
        <color theme="1"/>
        <rFont val="Calibri"/>
        <family val="2"/>
        <scheme val="minor"/>
      </rPr>
      <t xml:space="preserve"> en caso de superar la intensidad máxima solicitada acorde a la tipología de entidad. 
2. Seguidamente, se cumplimentarán las tablas relativas a los diferentes </t>
    </r>
    <r>
      <rPr>
        <sz val="13"/>
        <rFont val="Calibri"/>
        <family val="2"/>
        <scheme val="minor"/>
      </rPr>
      <t>Paquetes de trabajo (PT), entendiendo como tales los grandes bloques de trabajo del proyecto, tal y cómo se define en la memoria descriptiva. En cada tabla se cumplimentarán los costes (sin impuestos) de cada una de las partidas, acorde a la definición y tipologías establecidas en la</t>
    </r>
    <r>
      <rPr>
        <b/>
        <sz val="13"/>
        <rFont val="Calibri"/>
        <family val="2"/>
        <scheme val="minor"/>
      </rPr>
      <t xml:space="preserve"> disposición quinta y en el Anexo IX de la Convocatoria</t>
    </r>
    <r>
      <rPr>
        <sz val="13"/>
        <rFont val="Calibri"/>
        <family val="2"/>
        <scheme val="minor"/>
      </rPr>
      <t>, a excepción de los costes subvencionables de material e instrumental amortizable, que se autocalcularán de los datos aportados en la tabla correspondiente.</t>
    </r>
    <r>
      <rPr>
        <sz val="13"/>
        <color rgb="FFFF0000"/>
        <rFont val="Calibri"/>
        <family val="2"/>
        <scheme val="minor"/>
      </rPr>
      <t xml:space="preserve"> </t>
    </r>
    <r>
      <rPr>
        <sz val="13"/>
        <rFont val="Calibri"/>
        <family val="2"/>
        <scheme val="minor"/>
      </rPr>
      <t xml:space="preserve">En caso de que alguna de las celdas cambie a color rojo, se revisará la existencia de incongruencias en los datos aportados, como por ejemplo que el valor del coste subvencionado sea mayor que el valor del coste total o que se haya cumplimentado un valor para el coste subvencionado pero no de coste total. Se incluye una columna de texto donde se aportará la información necesaria relativa a cada partida.
</t>
    </r>
    <r>
      <rPr>
        <sz val="13"/>
        <color theme="1"/>
        <rFont val="Calibri"/>
        <family val="2"/>
        <scheme val="minor"/>
      </rPr>
      <t xml:space="preserve">3. En cuanto a los costes, se diferenciará entre el </t>
    </r>
    <r>
      <rPr>
        <b/>
        <sz val="13"/>
        <color theme="1"/>
        <rFont val="Calibri"/>
        <family val="2"/>
        <scheme val="minor"/>
      </rPr>
      <t>Coste total</t>
    </r>
    <r>
      <rPr>
        <sz val="13"/>
        <color theme="1"/>
        <rFont val="Calibri"/>
        <family val="2"/>
        <scheme val="minor"/>
      </rPr>
      <t xml:space="preserve"> del proyecto, referido a los costes totales derivados de la ejecución del proyecto, y los </t>
    </r>
    <r>
      <rPr>
        <b/>
        <sz val="13"/>
        <color theme="1"/>
        <rFont val="Calibri"/>
        <family val="2"/>
        <scheme val="minor"/>
      </rPr>
      <t xml:space="preserve">Costes subvencionables, </t>
    </r>
    <r>
      <rPr>
        <sz val="13"/>
        <color theme="1"/>
        <rFont val="Calibri"/>
        <family val="2"/>
        <scheme val="minor"/>
      </rPr>
      <t xml:space="preserve">referidos a aquellos susceptibles de ayuda, conforme a los criterios recogidos en la disposición quinta y al </t>
    </r>
    <r>
      <rPr>
        <sz val="13"/>
        <rFont val="Calibri"/>
        <family val="2"/>
        <scheme val="minor"/>
      </rPr>
      <t>Anexo IX de esta Convocatoria</t>
    </r>
    <r>
      <rPr>
        <sz val="13"/>
        <color theme="1"/>
        <rFont val="Calibri"/>
        <family val="2"/>
        <scheme val="minor"/>
      </rPr>
      <t xml:space="preserve">. Téngase en cuenta que el </t>
    </r>
    <r>
      <rPr>
        <b/>
        <sz val="13"/>
        <color theme="1"/>
        <rFont val="Calibri"/>
        <family val="2"/>
        <scheme val="minor"/>
      </rPr>
      <t>Importe total de la ayuda</t>
    </r>
    <r>
      <rPr>
        <sz val="13"/>
        <color theme="1"/>
        <rFont val="Calibri"/>
        <family val="2"/>
        <scheme val="minor"/>
      </rPr>
      <t xml:space="preserve"> se calculará conforme al </t>
    </r>
    <r>
      <rPr>
        <b/>
        <sz val="13"/>
        <color theme="1"/>
        <rFont val="Calibri"/>
        <family val="2"/>
        <scheme val="minor"/>
      </rPr>
      <t>% de Intensidad de ayuda solicitado</t>
    </r>
    <r>
      <rPr>
        <sz val="13"/>
        <color theme="1"/>
        <rFont val="Calibri"/>
        <family val="2"/>
        <scheme val="minor"/>
      </rPr>
      <t>, respecto a los Costes subvencionables, y NUNCA respecto de los Costes totales del proyecto. 
4. Cálculo de la amortización del inmovilizado. Se utiliza el método de Amortización lineal para todos aquellos bienes que sean susceptibles de amortización. Para cumplimentar la tabla se tendrán en cuenta las siguientes pautas: 
- Las columnas "Tipología de elemento" y "Paquete de trabajo" se cumplimentarán a partir de sus correspondientes desplegables. 
- El “Importe de adquisición” será el precio que aparece en la factura (sin impuestos) y la "Base amortizable” será el valor resultante de restar, al importe de adquisición, el valor residual que tendrá ese bien al final de su vida útil, en el supuesto caso de que decida proceder a su enajenación o venta. 
-</t>
    </r>
    <r>
      <rPr>
        <sz val="13"/>
        <rFont val="Calibri"/>
        <family val="2"/>
        <scheme val="minor"/>
      </rPr>
      <t xml:space="preserve"> Se fijarán los "Años de vida útil", acorde a las tablas de coeficientes de amortización lineal de la Agencia Tributaria; en el caso de que el valor de la celda adquiera un color naranja, significará que el valor de años introducido no está dentro de los límites establecidos para la "Tipología de elemento" seleccionado. A partir de este dato, se autocalculará el "Coeficiente de amortización" correspondiente.</t>
    </r>
    <r>
      <rPr>
        <sz val="13"/>
        <color theme="1"/>
        <rFont val="Calibri"/>
        <family val="2"/>
        <scheme val="minor"/>
      </rPr>
      <t xml:space="preserve">
- Finalmente se introducirá el tiempo de amortización asociado al proyecto en meses. 
</t>
    </r>
    <r>
      <rPr>
        <sz val="13"/>
        <rFont val="Calibri"/>
        <family val="2"/>
        <scheme val="minor"/>
      </rPr>
      <t>5. En la última tabla se introducirá el importe de los Gastos generales, los cuales no podrán superar el 10% del Coste de personal subvencionable; el resto de datos se autocompletarán, acorde a los datos recogidos en el resto de las tablas.</t>
    </r>
    <r>
      <rPr>
        <sz val="13"/>
        <color theme="1"/>
        <rFont val="Calibri"/>
        <family val="2"/>
        <scheme val="minor"/>
      </rPr>
      <t xml:space="preserve">
                                                                                                                                                                                                                                                                                                                                                                                                                                                                                                                                                                                                                                                                                                                                                                                                                                                                               </t>
    </r>
    <r>
      <rPr>
        <sz val="13"/>
        <color rgb="FFFF0000"/>
        <rFont val="Calibri"/>
        <family val="2"/>
        <scheme val="minor"/>
      </rPr>
      <t xml:space="preserve">                                                                                 </t>
    </r>
  </si>
  <si>
    <r>
      <rPr>
        <b/>
        <sz val="13"/>
        <color theme="1"/>
        <rFont val="Calibri"/>
        <family val="2"/>
        <scheme val="minor"/>
      </rPr>
      <t xml:space="preserve">Instrucciones para la cumplimentación
</t>
    </r>
    <r>
      <rPr>
        <sz val="13"/>
        <color theme="1"/>
        <rFont val="Calibri"/>
        <family val="2"/>
        <scheme val="minor"/>
      </rPr>
      <t xml:space="preserve">1. </t>
    </r>
    <r>
      <rPr>
        <b/>
        <u/>
        <sz val="13"/>
        <rFont val="Calibri"/>
        <family val="2"/>
        <scheme val="minor"/>
      </rPr>
      <t>Todas y cada una de las entidades</t>
    </r>
    <r>
      <rPr>
        <b/>
        <sz val="13"/>
        <rFont val="Calibri"/>
        <family val="2"/>
        <scheme val="minor"/>
      </rPr>
      <t xml:space="preserve"> </t>
    </r>
    <r>
      <rPr>
        <sz val="13"/>
        <rFont val="Calibri"/>
        <family val="2"/>
        <scheme val="minor"/>
      </rPr>
      <t>d</t>
    </r>
    <r>
      <rPr>
        <sz val="13"/>
        <color theme="1"/>
        <rFont val="Calibri"/>
        <family val="2"/>
        <scheme val="minor"/>
      </rPr>
      <t>eberá seleccionar la tipología en la que se engloba para el cálculo de la intensidad de la ayuda (pequeña, mediana o gran empresa) en el desplegable "Tipo de entidad</t>
    </r>
    <r>
      <rPr>
        <sz val="13"/>
        <rFont val="Calibri"/>
        <family val="2"/>
        <scheme val="minor"/>
      </rPr>
      <t xml:space="preserve">", acorde a las definiciones del </t>
    </r>
    <r>
      <rPr>
        <b/>
        <sz val="13"/>
        <rFont val="Calibri"/>
        <family val="2"/>
        <scheme val="minor"/>
      </rPr>
      <t>Anexo II de la Convocatoria</t>
    </r>
    <r>
      <rPr>
        <sz val="13"/>
        <color theme="1"/>
        <rFont val="Calibri"/>
        <family val="2"/>
        <scheme val="minor"/>
      </rPr>
      <t>. En la tabla de "Criterios de intensidad máxima de ayuda", se deberán marcar (SI/NO) las condiciones que cumple la entidad, en base a las cuales solicita el % de "Intensidad de la ayuda". Se recomienda indicar toda la información que se considere necesaria en la columna  "Información adicional". Se cumplimentará la celda "Intensidad de ayuda solicitada" con el porcentaje (%) que se solicita, acorde a los criterios anteriores. Esta celda</t>
    </r>
    <r>
      <rPr>
        <sz val="13"/>
        <rFont val="Calibri"/>
        <family val="2"/>
        <scheme val="minor"/>
      </rPr>
      <t xml:space="preserve"> se marcará en rojo</t>
    </r>
    <r>
      <rPr>
        <sz val="13"/>
        <color theme="1"/>
        <rFont val="Calibri"/>
        <family val="2"/>
        <scheme val="minor"/>
      </rPr>
      <t xml:space="preserve"> en caso de superar la intensidad máxima solicitada acorde a la tipología de entidad. 
2. Seguidamente, se cumplimentarán las tablas relativas a los diferentes </t>
    </r>
    <r>
      <rPr>
        <sz val="13"/>
        <rFont val="Calibri"/>
        <family val="2"/>
        <scheme val="minor"/>
      </rPr>
      <t xml:space="preserve">Paquetes de trabajo (PT), entendiendo como tales los grandes bloques de trabajo del proyecto, tal y cómo se define en la memoria descriptiva. En cada tabla se cumplimentarán los costes (sin impuestos) de cada una de las partidas, acorde a la definición y tipologías establecidas en la </t>
    </r>
    <r>
      <rPr>
        <b/>
        <sz val="13"/>
        <rFont val="Calibri"/>
        <family val="2"/>
        <scheme val="minor"/>
      </rPr>
      <t>disposición quinta y en el Anexo IX de la Convocatoria</t>
    </r>
    <r>
      <rPr>
        <sz val="13"/>
        <rFont val="Calibri"/>
        <family val="2"/>
        <scheme val="minor"/>
      </rPr>
      <t>, a excepción de los costes subvencionables de material e instrumental amortizable, que se autocalcularán de los datos aportados en la tabla correspondiente.</t>
    </r>
    <r>
      <rPr>
        <sz val="13"/>
        <color rgb="FFFF0000"/>
        <rFont val="Calibri"/>
        <family val="2"/>
        <scheme val="minor"/>
      </rPr>
      <t xml:space="preserve"> </t>
    </r>
    <r>
      <rPr>
        <sz val="13"/>
        <rFont val="Calibri"/>
        <family val="2"/>
        <scheme val="minor"/>
      </rPr>
      <t xml:space="preserve">En caso de que alguna de las celdas cambie a color rojo, se revisará la existencia de incongruencias en los datos aportados, como por ejemplo que el valor del coste subvencionado sea mayor que el valor del coste total o que se haya cumplimentado un valor para el coste subvencionado pero no de coste total. Se incluye una columna de texto donde se aportará la información necesaria relativa a cada partida.
</t>
    </r>
    <r>
      <rPr>
        <sz val="13"/>
        <color theme="1"/>
        <rFont val="Calibri"/>
        <family val="2"/>
        <scheme val="minor"/>
      </rPr>
      <t xml:space="preserve">3. En cuanto a los costes, se diferenciará entre el </t>
    </r>
    <r>
      <rPr>
        <b/>
        <sz val="13"/>
        <color theme="1"/>
        <rFont val="Calibri"/>
        <family val="2"/>
        <scheme val="minor"/>
      </rPr>
      <t>Coste total</t>
    </r>
    <r>
      <rPr>
        <sz val="13"/>
        <color theme="1"/>
        <rFont val="Calibri"/>
        <family val="2"/>
        <scheme val="minor"/>
      </rPr>
      <t xml:space="preserve"> del proyecto, referido a los costes totales derivados de la ejecución del proyecto, y los </t>
    </r>
    <r>
      <rPr>
        <b/>
        <sz val="13"/>
        <color theme="1"/>
        <rFont val="Calibri"/>
        <family val="2"/>
        <scheme val="minor"/>
      </rPr>
      <t xml:space="preserve">Costes subvencionables, </t>
    </r>
    <r>
      <rPr>
        <sz val="13"/>
        <color theme="1"/>
        <rFont val="Calibri"/>
        <family val="2"/>
        <scheme val="minor"/>
      </rPr>
      <t xml:space="preserve">referidos a aquellos susceptibles de ayuda, conforme a los criterios recogidos en la disposición quinta y al </t>
    </r>
    <r>
      <rPr>
        <sz val="13"/>
        <rFont val="Calibri"/>
        <family val="2"/>
        <scheme val="minor"/>
      </rPr>
      <t>Anexo IX de esta Convocatoria</t>
    </r>
    <r>
      <rPr>
        <sz val="13"/>
        <color theme="1"/>
        <rFont val="Calibri"/>
        <family val="2"/>
        <scheme val="minor"/>
      </rPr>
      <t xml:space="preserve">. Téngase en cuenta que el </t>
    </r>
    <r>
      <rPr>
        <b/>
        <sz val="13"/>
        <color theme="1"/>
        <rFont val="Calibri"/>
        <family val="2"/>
        <scheme val="minor"/>
      </rPr>
      <t>Importe total de la ayuda</t>
    </r>
    <r>
      <rPr>
        <sz val="13"/>
        <color theme="1"/>
        <rFont val="Calibri"/>
        <family val="2"/>
        <scheme val="minor"/>
      </rPr>
      <t xml:space="preserve"> se calculará conforme al </t>
    </r>
    <r>
      <rPr>
        <b/>
        <sz val="13"/>
        <color theme="1"/>
        <rFont val="Calibri"/>
        <family val="2"/>
        <scheme val="minor"/>
      </rPr>
      <t>% de Intensidad de ayuda solicitado</t>
    </r>
    <r>
      <rPr>
        <sz val="13"/>
        <color theme="1"/>
        <rFont val="Calibri"/>
        <family val="2"/>
        <scheme val="minor"/>
      </rPr>
      <t xml:space="preserve">, respecto a los Costes subvencionables, y NUNCA respecto de los Costes totales del proyecto. 
4. Cálculo de la amortización del inmovilizado. Se utiliza el método de Amortización lineal para todos aquellos bienes que sean susceptibles de amortización. Para cumplimentar la tabla se tendrán en cuenta las siguientes pautas: 
- Las columnas "Tipología de elemento" y "Paquete de trabajo" se cumplimentarán a partir de sus correspondientes desplegables. 
- El “Importe de adquisición” será el precio que aparece en la factura (sin impuestos) y la "Base amortizable” será el valor resultante de restar, al importe de adquisición, el valor residual que tendrá ese bien al final de su vida útil, en el supuesto caso de que decida proceder a su enajenación o venta. 
-  Se fijarán los "Años de vida útil", acorde a las tablas de coeficientes de amortización lineal de la Agencia Tributaria; en el caso de que el valor de la celda adquiera un color naranja, significará que el valor de años introducido no está dentro de los límites establecidos para la "Tipología de elemento" seleccionado. A partir de este dato, se autocalculará el "Coeficiente de amortización" correspondiente.
- Finalmente se introducirá el tiempo de amortización asociado al proyecto en meses. 
</t>
    </r>
    <r>
      <rPr>
        <sz val="13"/>
        <rFont val="Calibri"/>
        <family val="2"/>
        <scheme val="minor"/>
      </rPr>
      <t>5. En la última tabla se introducirá el importe de los Gastos generales, los cuales no podrán superar el 10% del Coste de personal subvencionable; el resto de datos se autocompletarán, acorde a los datos recogidos en el resto de las tablas.</t>
    </r>
    <r>
      <rPr>
        <sz val="13"/>
        <color theme="1"/>
        <rFont val="Calibri"/>
        <family val="2"/>
        <scheme val="minor"/>
      </rPr>
      <t xml:space="preserve">
                                                                                                                                                                                                                                                                                                                                                                                                                                                                                                                                                                                                                                                                                                                                                                                                                                                                               </t>
    </r>
    <r>
      <rPr>
        <sz val="13"/>
        <color rgb="FFFF0000"/>
        <rFont val="Calibri"/>
        <family val="2"/>
        <scheme val="minor"/>
      </rPr>
      <t xml:space="preserve">                                                                                 </t>
    </r>
  </si>
  <si>
    <t>VAN capex + opex</t>
  </si>
  <si>
    <r>
      <t xml:space="preserve">La presente Memoria Económica tiene la finalidad de especificar los costes del proyecto y la necesidad del apoyo público solicitado, para realizar la actividad propuesta en términos de una rentabilidad razonable, de acuerdo </t>
    </r>
    <r>
      <rPr>
        <sz val="16"/>
        <rFont val="Calibri"/>
        <family val="2"/>
        <scheme val="minor"/>
      </rPr>
      <t xml:space="preserve">a la </t>
    </r>
    <r>
      <rPr>
        <b/>
        <sz val="16"/>
        <rFont val="Calibri"/>
        <family val="2"/>
        <scheme val="minor"/>
      </rPr>
      <t>Resolución de 18 de febrero de 2022, del Consejo de Administración de E.P.E. Instituto para la Diversificación y Ahorro de la Energía (IDAE), M.P. por la que se aprueba la primera convocatoria de ayudas para proyectos innovadores de I+D de almacenamiento energético en el marco del Plan de Recuperación, Transformación y Resiliencia.</t>
    </r>
  </si>
  <si>
    <t>IMPORTANTE
La información recogida en el ACUERDO DE AGRUPACIÓN referente a la distribución de costes del proyecto e importe de ayuda de cada entidad, prevalecerá en caso de que haya discrepancias, respecto a lo recogido en esta Memoria económica. Se recomienda prestar especial atención para que los valores sean coincidentes en ambos documentos.</t>
  </si>
  <si>
    <r>
      <t xml:space="preserve">Este formulario está compuesto por varias pestañas, y cuyas instrucciones particulares de cumplimentación se encuentran en la parte superior de cada una de ellas.
Cada pestaña contiene diferentes tablas, dentro de las cuales </t>
    </r>
    <r>
      <rPr>
        <b/>
        <sz val="16"/>
        <color theme="1"/>
        <rFont val="Calibri"/>
        <family val="2"/>
        <scheme val="minor"/>
      </rPr>
      <t>SÓLO SE DEBERÁN CUMPLIMENTAR LAS CELDAS EN BLANCO</t>
    </r>
    <r>
      <rPr>
        <sz val="16"/>
        <color theme="1"/>
        <rFont val="Calibri"/>
        <family val="2"/>
        <scheme val="minor"/>
      </rPr>
      <t xml:space="preserve">, las sombreadas se autocompletarán a partir de los datos aportados.
De forma general, la información a recoger en cada una de las pestañas tiene los siguientes objetivos:
- </t>
    </r>
    <r>
      <rPr>
        <b/>
        <sz val="16"/>
        <color theme="1"/>
        <rFont val="Calibri"/>
        <family val="2"/>
        <scheme val="minor"/>
      </rPr>
      <t>PLAN DE NEGOCIO</t>
    </r>
    <r>
      <rPr>
        <sz val="16"/>
        <color theme="1"/>
        <rFont val="Calibri"/>
        <family val="2"/>
        <scheme val="minor"/>
      </rPr>
      <t>: los datos serán los relativos al plan de negocio del proyecto en su conjunto, donde se analizará y evaluará su viabilidad económica</t>
    </r>
    <r>
      <rPr>
        <sz val="16"/>
        <rFont val="Calibri"/>
        <family val="2"/>
        <scheme val="minor"/>
      </rPr>
      <t xml:space="preserve"> en un plazo máximo de 25 años. E</t>
    </r>
    <r>
      <rPr>
        <u/>
        <sz val="16"/>
        <rFont val="Calibri"/>
        <family val="2"/>
        <scheme val="minor"/>
      </rPr>
      <t>n caso de considerarse necesario ampliar el número de años</t>
    </r>
    <r>
      <rPr>
        <sz val="16"/>
        <rFont val="Calibri"/>
        <family val="2"/>
        <scheme val="minor"/>
      </rPr>
      <t>, deberán ponerse en contacto a través del correo habilitado al efecto para solicitar un modelo específico, indicando el número de años necesario para el análisis.</t>
    </r>
    <r>
      <rPr>
        <sz val="16"/>
        <color theme="1"/>
        <rFont val="Calibri"/>
        <family val="2"/>
        <scheme val="minor"/>
      </rPr>
      <t xml:space="preserve">
- </t>
    </r>
    <r>
      <rPr>
        <b/>
        <sz val="16"/>
        <color theme="1"/>
        <rFont val="Calibri"/>
        <family val="2"/>
        <scheme val="minor"/>
      </rPr>
      <t>PRESUPUESTO TOTAL</t>
    </r>
    <r>
      <rPr>
        <sz val="16"/>
        <color theme="1"/>
        <rFont val="Calibri"/>
        <family val="2"/>
        <scheme val="minor"/>
      </rPr>
      <t xml:space="preserve">: Esta pestaña se autocompletará casi en su totalidad, y será el resumen de todos los datos aportados en las pestañas siguientes, correspondientes a cada una de las entidades que participan en el proyecto.
- </t>
    </r>
    <r>
      <rPr>
        <b/>
        <sz val="16"/>
        <color theme="1"/>
        <rFont val="Calibri"/>
        <family val="2"/>
        <scheme val="minor"/>
      </rPr>
      <t>ENTIDAD REPRESENTANTE</t>
    </r>
    <r>
      <rPr>
        <sz val="16"/>
        <color theme="1"/>
        <rFont val="Calibri"/>
        <family val="2"/>
        <scheme val="minor"/>
      </rPr>
      <t>: Esta pestaña recogerá todos los datos referentes a los costes del proyecto, por partidas y por paquetes de trabajo, así como los gastos subvencionables. Se han incluido 10 Paquetes de trabajo por proyecto, cuya definición y objetivo se establece en la Memoria Descriptiva. De forma general, no se deberán establecer más de este número de Paquetes de Trabajo, pero en los</t>
    </r>
    <r>
      <rPr>
        <u/>
        <sz val="16"/>
        <color theme="1"/>
        <rFont val="Calibri"/>
        <family val="2"/>
        <scheme val="minor"/>
      </rPr>
      <t xml:space="preserve"> casos excepcionales en los que se considere necesario</t>
    </r>
    <r>
      <rPr>
        <sz val="16"/>
        <color theme="1"/>
        <rFont val="Calibri"/>
        <family val="2"/>
        <scheme val="minor"/>
      </rPr>
      <t xml:space="preserve">, deberán ponerse en contacto a través del correo habilitado al efecto para solicitar un modelo específico, indicando el número de Paquetes de trabajo necesarios.
Se indicará la intensidad de la ayuda solicitada por la entidad, atendiendo a los criterios establecidos en la convocatoria, así como los datos necesarios para el cálculo del importe total amortizable. Para el cálculo de este último se utilizará la tabla correspondiente, y </t>
    </r>
    <r>
      <rPr>
        <u/>
        <sz val="16"/>
        <color theme="1"/>
        <rFont val="Calibri"/>
        <family val="2"/>
        <scheme val="minor"/>
      </rPr>
      <t>en el caso de necesitar incluir más equipos amortizables</t>
    </r>
    <r>
      <rPr>
        <sz val="16"/>
        <color theme="1"/>
        <rFont val="Calibri"/>
        <family val="2"/>
        <scheme val="minor"/>
      </rPr>
      <t xml:space="preserve">,  deberán ponerse en contacto a través del correo habilitado al efecto para solicitar un modelo específico, indicando el número de equipos totales. 
A partir de estos datos, se autocalculará el importe total solicitado por la entidad.
- </t>
    </r>
    <r>
      <rPr>
        <b/>
        <sz val="16"/>
        <color theme="1"/>
        <rFont val="Calibri"/>
        <family val="2"/>
        <scheme val="minor"/>
      </rPr>
      <t>RESTO DE ENTIDADES</t>
    </r>
    <r>
      <rPr>
        <sz val="16"/>
        <color theme="1"/>
        <rFont val="Calibri"/>
        <family val="2"/>
        <scheme val="minor"/>
      </rPr>
      <t>: El modelo contiene 10 pestañas, todas ellas similares a la de Entidad Representante. Cada entidad participante deberá cumplimentar una pestaña.</t>
    </r>
  </si>
  <si>
    <r>
      <t xml:space="preserve">Instrucciones para su cumplimentación
ATENCIÓN: Esta tabla está diseñada para el cálculo del Flujo de Caja a un máximo de 25 años, en caso de requerir más años para su cálculo, deberán solicitar un modelo específico a través del correo habilitado para ello.
</t>
    </r>
    <r>
      <rPr>
        <sz val="14"/>
        <rFont val="Calibri"/>
        <family val="2"/>
        <scheme val="minor"/>
      </rPr>
      <t xml:space="preserve">Se cumplimentarán los datos requeridos referentes a INGRESOS y GASTOS del Flujo de Caja, incluyendo todos los datos en valor positivo. Para el apartado de los ingresos, se recogerán los conceptos que se consideren necesarios, añadiendo tantas líneas como sean necesarias en la </t>
    </r>
    <r>
      <rPr>
        <b/>
        <sz val="14"/>
        <rFont val="Calibri"/>
        <family val="2"/>
        <scheme val="minor"/>
      </rPr>
      <t>celda indicada para ello</t>
    </r>
    <r>
      <rPr>
        <sz val="14"/>
        <rFont val="Calibri"/>
        <family val="2"/>
        <scheme val="minor"/>
      </rPr>
      <t xml:space="preserve">. Las celdas sombreadas se autocompletarán con los datos indicados en el resto de la tabla, que servirán para calcular la inversión inicial (gastos del año 0), los totales de los flujos de caja, los valores del TIR y VAN relativos al negocio, así como la justificación de la intensidad de ayuda solicitada en relación a la brecha de financiación. </t>
    </r>
    <r>
      <rPr>
        <sz val="14"/>
        <color rgb="FFFF0000"/>
        <rFont val="Calibri"/>
        <family val="2"/>
        <scheme val="minor"/>
      </rPr>
      <t xml:space="preserve">
</t>
    </r>
    <r>
      <rPr>
        <sz val="14"/>
        <rFont val="Calibri"/>
        <family val="2"/>
        <scheme val="minor"/>
      </rPr>
      <t xml:space="preserve">En el caso que la celda del TIR adquiera color naranja supondrá que el valor está hasta 2 puntos porcentuales por encima de la "tasa de retorno" y rojo cuando su valor esté por encima de los 2 puntos porcentuales. 
En caso que la celda "Intensidad brecha de financiación" adquiera color naranja, supondrá que la intensidad solicitada es ligeramente superior a la requerida, pero no se modificará respecto a la solicitud. En caso de que la celda adquiera color rojo, supondrá que la intensidad solicitada es superior a la requerida en más de 2 puntos porcentuales, y por tanto supondrá una minoración y reajuste con respecto a la solicitada.
En el caso que la celda VAN capex+opex adquiera color rojo significará que este valor es menor que el Coste total del proyecto.
La tasa de descuento es un valor prefijado del 7%. El año 0 es el año en el que se inicia el proyecto/ los trabajos.
El desglose y explicación razonada de los datos cumplimentados en esta pestaña deberán ser completados, </t>
    </r>
    <r>
      <rPr>
        <b/>
        <sz val="14"/>
        <rFont val="Calibri"/>
        <family val="2"/>
        <scheme val="minor"/>
      </rPr>
      <t>de forma obligatoria</t>
    </r>
    <r>
      <rPr>
        <sz val="14"/>
        <rFont val="Calibri"/>
        <family val="2"/>
        <scheme val="minor"/>
      </rPr>
      <t xml:space="preserve">, en el apartado de la Memoria descriptiva “Información adicional y explicación del Plan de negocio”. 
* Para insertar filas: señalar toda la fila indicada, botón derecho, "Insertar". </t>
    </r>
  </si>
  <si>
    <r>
      <rPr>
        <b/>
        <sz val="14"/>
        <color theme="1"/>
        <rFont val="Calibri"/>
        <family val="2"/>
        <scheme val="minor"/>
      </rPr>
      <t>Instrucciones para cumplimentar</t>
    </r>
    <r>
      <rPr>
        <sz val="14"/>
        <color theme="1"/>
        <rFont val="Calibri"/>
        <family val="2"/>
        <scheme val="minor"/>
      </rPr>
      <t xml:space="preserve"> 
En esta pestaña sólo se cumplimentarán las celdas relativas a TÍTULO DEL PROYECTO, nombre de los PAQUETES DE TRABAJO (tantos como tenga el proyecto, dejando el resto sin cumplimentar) y el NOMBRE DE LAS ENTIDADES. El resto de las celdas se autocompletarán en base a los datos cumplimentados por cada entidad en el resto de pestañas.
</t>
    </r>
    <r>
      <rPr>
        <sz val="14"/>
        <rFont val="Calibri"/>
        <family val="2"/>
        <scheme val="minor"/>
      </rPr>
      <t>La celda de la última tabla correspondiente al valor del Coste total adquirirá color rojo en caso de que su valor sea mayor que la celda "VAN capex + opex" del Plan de Negocio.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</si>
</sst>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_-* #,##0.00\ _€_-;\-* #,##0.00\ _€_-;_-* &quot;-&quot;??\ _€_-;_-@_-"/>
    <numFmt numFmtId="165" formatCode="#,##0.00\ &quot;€&quot;"/>
    <numFmt numFmtId="166" formatCode="0.0"/>
    <numFmt numFmtId="167" formatCode="0.0%"/>
    <numFmt numFmtId="168" formatCode="[$-C0A]mmmm\-yy;@"/>
    <numFmt numFmtId="169" formatCode="_-* #,##0.00\ [$€-C0A]_-;\-* #,##0.00\ [$€-C0A]_-;_-* &quot;-&quot;??\ [$€-C0A]_-;_-@_-"/>
  </numFmts>
  <fonts count="6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sz val="16"/>
      <color theme="1"/>
      <name val="Calibri"/>
      <family val="2"/>
      <scheme val="minor"/>
    </font>
    <font>
      <sz val="11"/>
      <name val="Calibri"/>
      <family val="2"/>
      <scheme val="minor"/>
    </font>
    <font>
      <b/>
      <sz val="11"/>
      <name val="Calibri"/>
      <family val="2"/>
      <scheme val="minor"/>
    </font>
    <font>
      <sz val="10"/>
      <name val="Arial"/>
      <family val="2"/>
    </font>
    <font>
      <sz val="14"/>
      <color theme="1"/>
      <name val="Calibri"/>
      <family val="2"/>
      <scheme val="minor"/>
    </font>
    <font>
      <b/>
      <sz val="12"/>
      <color theme="1"/>
      <name val="Calibri"/>
      <family val="2"/>
      <scheme val="minor"/>
    </font>
    <font>
      <sz val="12"/>
      <color theme="1"/>
      <name val="Calibri"/>
      <family val="2"/>
      <scheme val="minor"/>
    </font>
    <font>
      <b/>
      <sz val="20"/>
      <color theme="1"/>
      <name val="Calibri"/>
      <family val="2"/>
      <scheme val="minor"/>
    </font>
    <font>
      <sz val="12"/>
      <name val="Calibri"/>
      <family val="2"/>
      <scheme val="minor"/>
    </font>
    <font>
      <b/>
      <sz val="14"/>
      <color theme="1"/>
      <name val="Calibri"/>
      <family val="2"/>
      <scheme val="minor"/>
    </font>
    <font>
      <sz val="14"/>
      <name val="Calibri"/>
      <family val="2"/>
      <scheme val="minor"/>
    </font>
    <font>
      <b/>
      <sz val="14"/>
      <name val="Calibri"/>
      <family val="2"/>
      <scheme val="minor"/>
    </font>
    <font>
      <b/>
      <sz val="11"/>
      <color theme="1"/>
      <name val="Calibri"/>
      <family val="2"/>
    </font>
    <font>
      <b/>
      <sz val="12"/>
      <color theme="0"/>
      <name val="Calibri"/>
      <family val="2"/>
    </font>
    <font>
      <b/>
      <sz val="16"/>
      <name val="Calibri"/>
      <family val="2"/>
      <scheme val="minor"/>
    </font>
    <font>
      <b/>
      <sz val="11"/>
      <color rgb="FF333333"/>
      <name val="Arial Narrow"/>
      <family val="2"/>
    </font>
    <font>
      <sz val="11"/>
      <color rgb="FF000000"/>
      <name val="Arial Narrow"/>
      <family val="2"/>
    </font>
    <font>
      <sz val="8"/>
      <color theme="1"/>
      <name val="Calibri"/>
      <family val="2"/>
      <scheme val="minor"/>
    </font>
    <font>
      <sz val="10"/>
      <color theme="1"/>
      <name val="Calibri"/>
      <family val="2"/>
      <scheme val="minor"/>
    </font>
    <font>
      <sz val="10"/>
      <color rgb="FFFF0000"/>
      <name val="Calibri"/>
      <family val="2"/>
      <scheme val="minor"/>
    </font>
    <font>
      <sz val="11"/>
      <name val="Vodafone Rg"/>
    </font>
    <font>
      <sz val="10"/>
      <name val="Calibri"/>
      <family val="2"/>
      <scheme val="minor"/>
    </font>
    <font>
      <sz val="8"/>
      <name val="Calibri"/>
      <family val="2"/>
      <scheme val="minor"/>
    </font>
    <font>
      <b/>
      <sz val="12"/>
      <name val="Calibri"/>
      <family val="2"/>
    </font>
    <font>
      <b/>
      <sz val="16"/>
      <name val="Calibri"/>
      <family val="2"/>
    </font>
    <font>
      <b/>
      <sz val="14"/>
      <name val="Calibri"/>
      <family val="2"/>
    </font>
    <font>
      <b/>
      <sz val="13"/>
      <name val="Calibri"/>
      <family val="2"/>
    </font>
    <font>
      <sz val="13"/>
      <name val="Vodafone Rg"/>
    </font>
    <font>
      <sz val="20"/>
      <color theme="1"/>
      <name val="Calibri"/>
      <family val="2"/>
      <scheme val="minor"/>
    </font>
    <font>
      <sz val="12"/>
      <name val="Vodafone Rg"/>
    </font>
    <font>
      <sz val="12"/>
      <name val="Calibri"/>
      <family val="2"/>
    </font>
    <font>
      <sz val="14"/>
      <name val="Calibri"/>
      <family val="2"/>
    </font>
    <font>
      <sz val="11"/>
      <color rgb="FF333333"/>
      <name val="Arial Narrow"/>
      <family val="2"/>
    </font>
    <font>
      <sz val="13"/>
      <color theme="1"/>
      <name val="Calibri"/>
      <family val="2"/>
      <scheme val="minor"/>
    </font>
    <font>
      <b/>
      <sz val="13"/>
      <color theme="1"/>
      <name val="Calibri"/>
      <family val="2"/>
      <scheme val="minor"/>
    </font>
    <font>
      <sz val="13"/>
      <color rgb="FFFF0000"/>
      <name val="Calibri"/>
      <family val="2"/>
      <scheme val="minor"/>
    </font>
    <font>
      <sz val="13"/>
      <name val="Calibri"/>
      <family val="2"/>
      <scheme val="minor"/>
    </font>
    <font>
      <b/>
      <sz val="20"/>
      <color rgb="FFFF0000"/>
      <name val="Calibri"/>
      <family val="2"/>
      <scheme val="minor"/>
    </font>
    <font>
      <b/>
      <u/>
      <sz val="13"/>
      <name val="Calibri"/>
      <family val="2"/>
      <scheme val="minor"/>
    </font>
    <font>
      <b/>
      <sz val="13"/>
      <name val="Calibri"/>
      <family val="2"/>
      <scheme val="minor"/>
    </font>
    <font>
      <b/>
      <sz val="18"/>
      <color theme="1"/>
      <name val="Calibri"/>
      <family val="2"/>
      <scheme val="minor"/>
    </font>
    <font>
      <b/>
      <sz val="11"/>
      <color theme="0" tint="-0.34998626667073579"/>
      <name val="Calibri"/>
      <family val="2"/>
      <scheme val="minor"/>
    </font>
    <font>
      <b/>
      <sz val="14"/>
      <color theme="2" tint="-0.499984740745262"/>
      <name val="Calibri"/>
      <family val="2"/>
      <scheme val="minor"/>
    </font>
    <font>
      <b/>
      <sz val="18"/>
      <color theme="2" tint="-0.499984740745262"/>
      <name val="Calibri"/>
      <family val="2"/>
      <scheme val="minor"/>
    </font>
    <font>
      <b/>
      <sz val="11"/>
      <color theme="2" tint="-0.499984740745262"/>
      <name val="Calibri"/>
      <family val="2"/>
      <scheme val="minor"/>
    </font>
    <font>
      <b/>
      <sz val="10"/>
      <color theme="2" tint="-0.499984740745262"/>
      <name val="Calibri"/>
      <family val="2"/>
      <scheme val="minor"/>
    </font>
    <font>
      <sz val="14"/>
      <color rgb="FFFF0000"/>
      <name val="Calibri"/>
      <family val="2"/>
      <scheme val="minor"/>
    </font>
    <font>
      <i/>
      <sz val="12"/>
      <color theme="1"/>
      <name val="Calibri"/>
      <family val="2"/>
      <scheme val="minor"/>
    </font>
    <font>
      <b/>
      <sz val="10"/>
      <name val="Calibri"/>
      <family val="2"/>
    </font>
    <font>
      <sz val="16"/>
      <name val="Calibri"/>
      <family val="2"/>
      <scheme val="minor"/>
    </font>
    <font>
      <b/>
      <sz val="14"/>
      <color theme="0"/>
      <name val="Calibri"/>
      <family val="2"/>
      <scheme val="minor"/>
    </font>
    <font>
      <sz val="11"/>
      <name val="Calibri"/>
      <family val="2"/>
    </font>
    <font>
      <u/>
      <sz val="16"/>
      <name val="Calibri"/>
      <family val="2"/>
      <scheme val="minor"/>
    </font>
    <font>
      <u/>
      <sz val="16"/>
      <color theme="1"/>
      <name val="Calibri"/>
      <family val="2"/>
      <scheme val="minor"/>
    </font>
    <font>
      <i/>
      <sz val="12"/>
      <color theme="0" tint="-0.499984740745262"/>
      <name val="Calibri"/>
      <family val="2"/>
      <scheme val="minor"/>
    </font>
  </fonts>
  <fills count="1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C2E189"/>
        <bgColor indexed="64"/>
      </patternFill>
    </fill>
    <fill>
      <patternFill patternType="solid">
        <fgColor rgb="FFFFCD00"/>
        <bgColor indexed="64"/>
      </patternFill>
    </fill>
    <fill>
      <patternFill patternType="solid">
        <fgColor theme="2" tint="-9.9978637043366805E-2"/>
        <bgColor indexed="64"/>
      </patternFill>
    </fill>
    <fill>
      <patternFill patternType="solid">
        <fgColor rgb="FFEFE7DE"/>
        <bgColor indexed="64"/>
      </patternFill>
    </fill>
    <fill>
      <patternFill patternType="solid">
        <fgColor theme="9" tint="0.39997558519241921"/>
        <bgColor indexed="64"/>
      </patternFill>
    </fill>
    <fill>
      <patternFill patternType="solid">
        <fgColor theme="5"/>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0.499984740745262"/>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double">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theme="0" tint="-0.499984740745262"/>
      </left>
      <right/>
      <top style="thin">
        <color indexed="64"/>
      </top>
      <bottom/>
      <diagonal/>
    </border>
    <border>
      <left style="thin">
        <color theme="0" tint="-0.499984740745262"/>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auto="1"/>
      </top>
      <bottom style="thin">
        <color auto="1"/>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s>
  <cellStyleXfs count="5">
    <xf numFmtId="0" fontId="0" fillId="0" borderId="0"/>
    <xf numFmtId="164" fontId="1" fillId="0" borderId="0" applyFont="0" applyFill="0" applyBorder="0" applyAlignment="0" applyProtection="0"/>
    <xf numFmtId="0" fontId="8" fillId="0" borderId="0"/>
    <xf numFmtId="9" fontId="1" fillId="0" borderId="0" applyFont="0" applyFill="0" applyBorder="0" applyAlignment="0" applyProtection="0"/>
    <xf numFmtId="44" fontId="1" fillId="0" borderId="0" applyFont="0" applyFill="0" applyBorder="0" applyAlignment="0" applyProtection="0"/>
  </cellStyleXfs>
  <cellXfs count="398">
    <xf numFmtId="0" fontId="0" fillId="0" borderId="0" xfId="0"/>
    <xf numFmtId="0" fontId="5"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Font="1" applyAlignment="1">
      <alignment vertical="center"/>
    </xf>
    <xf numFmtId="0" fontId="6" fillId="0" borderId="0" xfId="0" applyFont="1" applyFill="1" applyBorder="1" applyAlignment="1">
      <alignment horizontal="left" vertical="center" wrapText="1"/>
    </xf>
    <xf numFmtId="0" fontId="12" fillId="0" borderId="0" xfId="0" applyFont="1" applyAlignment="1">
      <alignment vertical="center"/>
    </xf>
    <xf numFmtId="0" fontId="0" fillId="0" borderId="0" xfId="0" applyFont="1" applyFill="1" applyAlignment="1">
      <alignment vertical="center"/>
    </xf>
    <xf numFmtId="0" fontId="0" fillId="0" borderId="0" xfId="0" applyFont="1"/>
    <xf numFmtId="0" fontId="0" fillId="0" borderId="0" xfId="0" applyFont="1" applyFill="1" applyAlignment="1">
      <alignment horizontal="centerContinuous" vertical="center"/>
    </xf>
    <xf numFmtId="0" fontId="0" fillId="0" borderId="0" xfId="0" applyFont="1" applyAlignment="1">
      <alignment vertical="center" wrapText="1"/>
    </xf>
    <xf numFmtId="0" fontId="18" fillId="4" borderId="13" xfId="0" applyFont="1" applyFill="1" applyBorder="1" applyAlignment="1" applyProtection="1">
      <alignment horizontal="center" vertical="center" wrapText="1"/>
      <protection hidden="1"/>
    </xf>
    <xf numFmtId="0" fontId="18" fillId="4" borderId="2" xfId="0" applyFont="1" applyFill="1" applyBorder="1" applyAlignment="1" applyProtection="1">
      <alignment horizontal="center" vertical="center" wrapText="1"/>
      <protection hidden="1"/>
    </xf>
    <xf numFmtId="0" fontId="18" fillId="4" borderId="32" xfId="0" applyFont="1" applyFill="1" applyBorder="1" applyAlignment="1" applyProtection="1">
      <alignment horizontal="center" vertical="center" wrapText="1"/>
      <protection hidden="1"/>
    </xf>
    <xf numFmtId="0" fontId="18" fillId="4" borderId="33" xfId="0" applyFont="1" applyFill="1" applyBorder="1" applyAlignment="1" applyProtection="1">
      <alignment horizontal="center" vertical="center" wrapText="1"/>
      <protection hidden="1"/>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7" fillId="0" borderId="0" xfId="0" applyFont="1" applyFill="1" applyBorder="1" applyAlignment="1">
      <alignment horizontal="left" vertical="center" wrapText="1"/>
    </xf>
    <xf numFmtId="0" fontId="0" fillId="0" borderId="0" xfId="0" applyProtection="1">
      <protection hidden="1"/>
    </xf>
    <xf numFmtId="0" fontId="18" fillId="4" borderId="0" xfId="0" applyFont="1" applyFill="1" applyBorder="1" applyAlignment="1" applyProtection="1">
      <alignment horizontal="center" vertical="center" wrapText="1"/>
      <protection hidden="1"/>
    </xf>
    <xf numFmtId="0" fontId="28" fillId="10" borderId="1" xfId="0" applyFont="1" applyFill="1" applyBorder="1" applyAlignment="1" applyProtection="1">
      <alignment horizontal="center" vertical="center" wrapText="1"/>
      <protection hidden="1"/>
    </xf>
    <xf numFmtId="0" fontId="31" fillId="5" borderId="15" xfId="0" applyFont="1" applyFill="1" applyBorder="1" applyAlignment="1" applyProtection="1">
      <alignment horizontal="right" vertical="center" wrapText="1"/>
      <protection hidden="1"/>
    </xf>
    <xf numFmtId="165" fontId="14" fillId="5" borderId="1" xfId="0" applyNumberFormat="1" applyFont="1" applyFill="1" applyBorder="1" applyAlignment="1" applyProtection="1">
      <alignment horizontal="center" vertical="center" wrapText="1"/>
      <protection hidden="1"/>
    </xf>
    <xf numFmtId="165" fontId="14" fillId="6" borderId="1" xfId="0" applyNumberFormat="1" applyFont="1" applyFill="1" applyBorder="1" applyAlignment="1" applyProtection="1">
      <alignment horizontal="center" vertical="center" wrapText="1"/>
      <protection hidden="1"/>
    </xf>
    <xf numFmtId="9" fontId="14" fillId="5" borderId="1" xfId="3" applyFont="1" applyFill="1" applyBorder="1" applyAlignment="1" applyProtection="1">
      <alignment horizontal="center" vertical="center" wrapText="1"/>
      <protection hidden="1"/>
    </xf>
    <xf numFmtId="9" fontId="14" fillId="6" borderId="1" xfId="3" applyFont="1" applyFill="1" applyBorder="1" applyAlignment="1" applyProtection="1">
      <alignment horizontal="center" vertical="center" wrapText="1"/>
      <protection hidden="1"/>
    </xf>
    <xf numFmtId="165" fontId="14" fillId="5" borderId="15" xfId="0" applyNumberFormat="1" applyFont="1" applyFill="1" applyBorder="1" applyAlignment="1" applyProtection="1">
      <alignment horizontal="center" vertical="center" wrapText="1"/>
      <protection hidden="1"/>
    </xf>
    <xf numFmtId="165" fontId="14" fillId="5" borderId="20" xfId="0" applyNumberFormat="1" applyFont="1" applyFill="1" applyBorder="1" applyAlignment="1" applyProtection="1">
      <alignment horizontal="center" vertical="center" wrapText="1"/>
      <protection hidden="1"/>
    </xf>
    <xf numFmtId="165" fontId="0" fillId="0" borderId="1" xfId="0" applyNumberFormat="1" applyBorder="1" applyProtection="1">
      <protection locked="0"/>
    </xf>
    <xf numFmtId="165" fontId="0" fillId="0" borderId="23" xfId="0" applyNumberFormat="1" applyBorder="1" applyProtection="1">
      <protection locked="0"/>
    </xf>
    <xf numFmtId="165" fontId="0" fillId="0" borderId="15" xfId="0" applyNumberFormat="1" applyBorder="1" applyProtection="1">
      <protection locked="0"/>
    </xf>
    <xf numFmtId="165" fontId="0" fillId="0" borderId="24" xfId="0" applyNumberFormat="1" applyBorder="1" applyProtection="1">
      <protection locked="0"/>
    </xf>
    <xf numFmtId="0" fontId="0" fillId="0" borderId="0" xfId="0" applyAlignment="1">
      <alignment vertical="center" wrapText="1"/>
    </xf>
    <xf numFmtId="0" fontId="0" fillId="0" borderId="0" xfId="0" applyFill="1" applyAlignment="1">
      <alignment vertical="center" wrapText="1"/>
    </xf>
    <xf numFmtId="0" fontId="12" fillId="0" borderId="0" xfId="0" applyFont="1" applyAlignment="1">
      <alignment vertical="center" wrapText="1"/>
    </xf>
    <xf numFmtId="0" fontId="12" fillId="0" borderId="0" xfId="0" applyFont="1" applyFill="1"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wrapText="1"/>
    </xf>
    <xf numFmtId="0" fontId="33" fillId="0" borderId="0" xfId="0" applyFont="1" applyFill="1" applyAlignment="1">
      <alignment vertical="center" wrapText="1"/>
    </xf>
    <xf numFmtId="0" fontId="2" fillId="0" borderId="0" xfId="0" applyFont="1" applyFill="1" applyBorder="1" applyAlignment="1">
      <alignment wrapText="1"/>
    </xf>
    <xf numFmtId="0" fontId="0" fillId="0" borderId="0" xfId="0" applyAlignment="1" applyProtection="1">
      <alignment wrapText="1"/>
      <protection locked="0"/>
    </xf>
    <xf numFmtId="0" fontId="0" fillId="0" borderId="0" xfId="0" applyFont="1" applyFill="1" applyAlignment="1">
      <alignment vertical="center" wrapText="1"/>
    </xf>
    <xf numFmtId="0" fontId="0" fillId="0" borderId="0" xfId="0" applyFont="1" applyAlignment="1">
      <alignment wrapText="1"/>
    </xf>
    <xf numFmtId="0" fontId="6" fillId="0" borderId="0" xfId="0" applyFont="1" applyFill="1" applyAlignment="1">
      <alignment vertical="center" wrapText="1"/>
    </xf>
    <xf numFmtId="0" fontId="6" fillId="0" borderId="0" xfId="0" applyFont="1" applyFill="1" applyAlignment="1">
      <alignment wrapText="1"/>
    </xf>
    <xf numFmtId="0" fontId="0" fillId="0" borderId="0" xfId="0" applyAlignment="1" applyProtection="1">
      <alignment wrapText="1"/>
      <protection locked="0" hidden="1"/>
    </xf>
    <xf numFmtId="0" fontId="0" fillId="0" borderId="0" xfId="0" applyFont="1" applyAlignment="1" applyProtection="1">
      <alignment vertical="center" wrapText="1"/>
      <protection hidden="1"/>
    </xf>
    <xf numFmtId="0" fontId="0" fillId="0" borderId="0" xfId="0" applyFont="1" applyFill="1" applyAlignment="1" applyProtection="1">
      <alignment vertical="center" wrapText="1"/>
      <protection hidden="1"/>
    </xf>
    <xf numFmtId="0" fontId="0" fillId="0" borderId="0" xfId="0" applyFont="1" applyAlignment="1" applyProtection="1">
      <alignment wrapText="1"/>
      <protection hidden="1"/>
    </xf>
    <xf numFmtId="0" fontId="2" fillId="0" borderId="0" xfId="0" applyFont="1" applyAlignment="1">
      <alignment horizontal="right" wrapText="1"/>
    </xf>
    <xf numFmtId="0" fontId="20" fillId="12" borderId="1"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6" fillId="2" borderId="1" xfId="0" applyFont="1" applyFill="1" applyBorder="1" applyAlignment="1" applyProtection="1">
      <alignment horizontal="center" vertical="center" wrapText="1"/>
      <protection hidden="1"/>
    </xf>
    <xf numFmtId="165" fontId="2" fillId="7" borderId="1" xfId="0" applyNumberFormat="1" applyFont="1" applyFill="1" applyBorder="1" applyAlignment="1" applyProtection="1">
      <alignment horizontal="center" vertical="center"/>
      <protection hidden="1"/>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0" fillId="0" borderId="0" xfId="0" applyAlignment="1" applyProtection="1">
      <alignment vertical="center"/>
      <protection hidden="1"/>
    </xf>
    <xf numFmtId="0" fontId="0" fillId="0" borderId="0" xfId="0" applyFill="1" applyAlignment="1" applyProtection="1">
      <alignment vertical="center"/>
      <protection hidden="1"/>
    </xf>
    <xf numFmtId="0" fontId="7" fillId="2" borderId="1" xfId="0" applyFont="1" applyFill="1" applyBorder="1" applyAlignment="1" applyProtection="1">
      <alignment horizontal="center" vertical="center" wrapText="1"/>
      <protection hidden="1"/>
    </xf>
    <xf numFmtId="165" fontId="0" fillId="7" borderId="1" xfId="0" applyNumberFormat="1"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165" fontId="0" fillId="5" borderId="1" xfId="0" applyNumberFormat="1" applyFont="1" applyFill="1" applyBorder="1" applyAlignment="1" applyProtection="1">
      <alignment horizontal="center" vertical="center"/>
      <protection hidden="1"/>
    </xf>
    <xf numFmtId="165" fontId="6" fillId="5" borderId="1" xfId="0" applyNumberFormat="1" applyFont="1" applyFill="1" applyBorder="1" applyAlignment="1" applyProtection="1">
      <alignment horizontal="center" vertical="center"/>
      <protection hidden="1"/>
    </xf>
    <xf numFmtId="0" fontId="6" fillId="10" borderId="1" xfId="0" applyFont="1" applyFill="1" applyBorder="1" applyAlignment="1" applyProtection="1">
      <alignment horizontal="center" vertical="center" wrapText="1"/>
      <protection hidden="1"/>
    </xf>
    <xf numFmtId="165" fontId="0" fillId="5" borderId="1" xfId="0" applyNumberFormat="1" applyFont="1" applyFill="1" applyBorder="1" applyAlignment="1" applyProtection="1">
      <alignment horizontal="center" vertical="center" wrapText="1"/>
      <protection hidden="1"/>
    </xf>
    <xf numFmtId="44" fontId="0" fillId="0" borderId="0" xfId="0" applyNumberFormat="1" applyAlignment="1" applyProtection="1">
      <alignment vertical="center"/>
      <protection hidden="1"/>
    </xf>
    <xf numFmtId="165" fontId="0" fillId="5" borderId="1" xfId="0" applyNumberFormat="1" applyFont="1" applyFill="1" applyBorder="1" applyAlignment="1" applyProtection="1">
      <alignment horizontal="center"/>
      <protection hidden="1"/>
    </xf>
    <xf numFmtId="9" fontId="0" fillId="5" borderId="1" xfId="3" applyFont="1" applyFill="1" applyBorder="1" applyAlignment="1" applyProtection="1">
      <alignment horizontal="center" vertical="center"/>
      <protection hidden="1"/>
    </xf>
    <xf numFmtId="165" fontId="0" fillId="5" borderId="1" xfId="0" applyNumberFormat="1" applyFill="1" applyBorder="1" applyAlignment="1" applyProtection="1">
      <alignment horizontal="center" vertical="center"/>
      <protection hidden="1"/>
    </xf>
    <xf numFmtId="0" fontId="0" fillId="0" borderId="0" xfId="0" applyFont="1" applyBorder="1" applyAlignment="1">
      <alignment wrapText="1"/>
    </xf>
    <xf numFmtId="0" fontId="42" fillId="0" borderId="0" xfId="0" applyFont="1" applyFill="1" applyAlignment="1">
      <alignment horizontal="center" vertical="center" wrapText="1"/>
    </xf>
    <xf numFmtId="0" fontId="14" fillId="10" borderId="1" xfId="0" applyFont="1" applyFill="1" applyBorder="1" applyAlignment="1" applyProtection="1">
      <alignment horizontal="center" vertical="center" wrapText="1"/>
      <protection hidden="1"/>
    </xf>
    <xf numFmtId="0" fontId="14" fillId="10" borderId="23" xfId="0" applyFont="1" applyFill="1" applyBorder="1" applyAlignment="1" applyProtection="1">
      <alignment horizontal="center" vertical="center" wrapText="1"/>
      <protection hidden="1"/>
    </xf>
    <xf numFmtId="0" fontId="14" fillId="10" borderId="6" xfId="0" applyFont="1" applyFill="1" applyBorder="1" applyAlignment="1" applyProtection="1">
      <alignment horizontal="center" vertical="center" wrapText="1"/>
      <protection hidden="1"/>
    </xf>
    <xf numFmtId="0" fontId="0" fillId="0" borderId="0" xfId="0" applyFont="1" applyAlignment="1" applyProtection="1">
      <alignment horizontal="left" vertical="top" wrapText="1"/>
      <protection hidden="1"/>
    </xf>
    <xf numFmtId="0" fontId="0" fillId="0" borderId="0" xfId="0" applyFont="1" applyAlignment="1">
      <alignment horizontal="left" vertical="top" wrapText="1"/>
    </xf>
    <xf numFmtId="0" fontId="0" fillId="3" borderId="0" xfId="0" applyFill="1" applyAlignment="1" applyProtection="1">
      <alignment vertical="center"/>
      <protection hidden="1"/>
    </xf>
    <xf numFmtId="0" fontId="0" fillId="3" borderId="3" xfId="0" applyFill="1" applyBorder="1" applyAlignment="1" applyProtection="1">
      <alignment vertical="center"/>
      <protection hidden="1"/>
    </xf>
    <xf numFmtId="0" fontId="0" fillId="0" borderId="0" xfId="0" applyFill="1" applyAlignment="1" applyProtection="1">
      <alignment vertical="center" wrapText="1"/>
      <protection hidden="1"/>
    </xf>
    <xf numFmtId="165" fontId="0" fillId="0" borderId="15" xfId="0" applyNumberFormat="1" applyFill="1" applyBorder="1" applyProtection="1">
      <protection locked="0"/>
    </xf>
    <xf numFmtId="0" fontId="45" fillId="0" borderId="0" xfId="0" applyFont="1" applyBorder="1" applyAlignment="1" applyProtection="1">
      <alignment vertical="top" wrapText="1"/>
    </xf>
    <xf numFmtId="0" fontId="0" fillId="0" borderId="0" xfId="0" applyAlignment="1">
      <alignment horizontal="left" vertical="center" wrapText="1"/>
    </xf>
    <xf numFmtId="0" fontId="14" fillId="10" borderId="1" xfId="0" applyFont="1" applyFill="1" applyBorder="1" applyAlignment="1" applyProtection="1">
      <alignment horizontal="center" vertical="center" wrapText="1"/>
      <protection hidden="1"/>
    </xf>
    <xf numFmtId="0" fontId="0" fillId="0" borderId="0" xfId="0" applyFill="1" applyAlignment="1" applyProtection="1">
      <protection hidden="1"/>
    </xf>
    <xf numFmtId="44" fontId="0" fillId="6" borderId="1" xfId="0" applyNumberFormat="1" applyFill="1" applyBorder="1" applyProtection="1">
      <protection hidden="1"/>
    </xf>
    <xf numFmtId="44" fontId="0" fillId="6" borderId="23" xfId="0" applyNumberFormat="1" applyFill="1" applyBorder="1" applyProtection="1">
      <protection hidden="1"/>
    </xf>
    <xf numFmtId="44" fontId="0" fillId="6" borderId="15" xfId="0" applyNumberFormat="1" applyFill="1" applyBorder="1" applyProtection="1">
      <protection hidden="1"/>
    </xf>
    <xf numFmtId="44" fontId="0" fillId="6" borderId="24" xfId="0" applyNumberFormat="1" applyFill="1" applyBorder="1" applyProtection="1">
      <protection hidden="1"/>
    </xf>
    <xf numFmtId="165" fontId="0" fillId="0" borderId="5" xfId="0" applyNumberFormat="1" applyBorder="1" applyProtection="1">
      <protection locked="0"/>
    </xf>
    <xf numFmtId="44" fontId="0" fillId="6" borderId="5" xfId="0" applyNumberFormat="1" applyFill="1" applyBorder="1" applyProtection="1">
      <protection hidden="1"/>
    </xf>
    <xf numFmtId="44" fontId="0" fillId="6" borderId="37" xfId="0" applyNumberFormat="1" applyFill="1" applyBorder="1" applyProtection="1">
      <protection hidden="1"/>
    </xf>
    <xf numFmtId="44" fontId="0" fillId="6" borderId="14" xfId="0" applyNumberFormat="1" applyFill="1" applyBorder="1" applyProtection="1">
      <protection hidden="1"/>
    </xf>
    <xf numFmtId="44" fontId="0" fillId="11" borderId="1" xfId="0" applyNumberFormat="1" applyFill="1" applyBorder="1" applyProtection="1">
      <protection hidden="1"/>
    </xf>
    <xf numFmtId="44" fontId="0" fillId="11" borderId="23" xfId="0" applyNumberFormat="1" applyFill="1" applyBorder="1" applyProtection="1">
      <protection hidden="1"/>
    </xf>
    <xf numFmtId="44" fontId="0" fillId="6" borderId="46" xfId="0" applyNumberFormat="1" applyFill="1" applyBorder="1" applyProtection="1">
      <protection hidden="1"/>
    </xf>
    <xf numFmtId="0" fontId="0" fillId="0" borderId="0" xfId="0" applyProtection="1"/>
    <xf numFmtId="0" fontId="49" fillId="2" borderId="1" xfId="0" applyFont="1" applyFill="1" applyBorder="1" applyAlignment="1" applyProtection="1">
      <alignment horizontal="left" vertical="center"/>
      <protection hidden="1"/>
    </xf>
    <xf numFmtId="0" fontId="50" fillId="2" borderId="1" xfId="0" applyFont="1" applyFill="1" applyBorder="1" applyAlignment="1" applyProtection="1">
      <alignment horizontal="left" vertical="center"/>
      <protection hidden="1"/>
    </xf>
    <xf numFmtId="0" fontId="2" fillId="0" borderId="0" xfId="0" applyFont="1" applyFill="1" applyAlignment="1" applyProtection="1">
      <alignment horizontal="centerContinuous" vertical="center"/>
      <protection hidden="1"/>
    </xf>
    <xf numFmtId="0" fontId="0" fillId="0" borderId="0" xfId="0" applyFont="1" applyFill="1" applyAlignment="1" applyProtection="1">
      <alignment horizontal="centerContinuous" vertical="center"/>
      <protection hidden="1"/>
    </xf>
    <xf numFmtId="0" fontId="0" fillId="0" borderId="0" xfId="0" applyFont="1" applyAlignment="1" applyProtection="1">
      <alignment horizontal="center" vertical="center"/>
      <protection hidden="1"/>
    </xf>
    <xf numFmtId="0" fontId="10" fillId="10" borderId="1" xfId="0" applyFont="1" applyFill="1" applyBorder="1" applyAlignment="1" applyProtection="1">
      <alignment vertical="center" wrapText="1"/>
      <protection hidden="1"/>
    </xf>
    <xf numFmtId="0" fontId="0" fillId="0" borderId="0" xfId="0" applyFont="1" applyProtection="1">
      <protection hidden="1"/>
    </xf>
    <xf numFmtId="0" fontId="14" fillId="2" borderId="1"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wrapText="1"/>
      <protection hidden="1"/>
    </xf>
    <xf numFmtId="0" fontId="0" fillId="0" borderId="0" xfId="0" applyFont="1" applyBorder="1" applyAlignment="1" applyProtection="1">
      <alignment horizontal="center"/>
      <protection hidden="1"/>
    </xf>
    <xf numFmtId="165" fontId="11" fillId="0" borderId="1" xfId="0" applyNumberFormat="1" applyFont="1" applyFill="1" applyBorder="1" applyAlignment="1" applyProtection="1">
      <alignment horizontal="center" vertical="center" wrapText="1"/>
      <protection locked="0"/>
    </xf>
    <xf numFmtId="165" fontId="11" fillId="0" borderId="23" xfId="0" applyNumberFormat="1" applyFont="1" applyFill="1" applyBorder="1" applyAlignment="1" applyProtection="1">
      <alignment horizontal="center" vertical="center" wrapText="1"/>
      <protection locked="0"/>
    </xf>
    <xf numFmtId="165" fontId="10" fillId="5" borderId="23" xfId="0" applyNumberFormat="1" applyFont="1" applyFill="1" applyBorder="1" applyAlignment="1" applyProtection="1">
      <alignment horizontal="center" vertical="center" wrapText="1"/>
      <protection hidden="1"/>
    </xf>
    <xf numFmtId="0" fontId="28" fillId="5" borderId="15" xfId="0" applyFont="1" applyFill="1" applyBorder="1" applyAlignment="1" applyProtection="1">
      <alignment horizontal="right" vertical="center" wrapText="1"/>
      <protection hidden="1"/>
    </xf>
    <xf numFmtId="165" fontId="10" fillId="5" borderId="15" xfId="0" applyNumberFormat="1" applyFont="1" applyFill="1" applyBorder="1" applyAlignment="1" applyProtection="1">
      <alignment horizontal="center" vertical="center" wrapText="1"/>
      <protection hidden="1"/>
    </xf>
    <xf numFmtId="165" fontId="10" fillId="5" borderId="24" xfId="0" applyNumberFormat="1" applyFont="1" applyFill="1" applyBorder="1" applyAlignment="1" applyProtection="1">
      <alignment horizontal="center" vertical="center" wrapText="1"/>
      <protection hidden="1"/>
    </xf>
    <xf numFmtId="165" fontId="11" fillId="0" borderId="1" xfId="0" applyNumberFormat="1" applyFont="1" applyFill="1" applyBorder="1" applyAlignment="1" applyProtection="1">
      <alignment vertical="center" wrapText="1"/>
      <protection locked="0"/>
    </xf>
    <xf numFmtId="165" fontId="11" fillId="0" borderId="6" xfId="0" applyNumberFormat="1" applyFont="1" applyFill="1" applyBorder="1" applyAlignment="1" applyProtection="1">
      <alignment vertical="center" wrapText="1"/>
      <protection locked="0"/>
    </xf>
    <xf numFmtId="165" fontId="10" fillId="5" borderId="6" xfId="0" applyNumberFormat="1" applyFont="1" applyFill="1" applyBorder="1" applyAlignment="1" applyProtection="1">
      <alignment horizontal="center" vertical="center" wrapText="1"/>
      <protection hidden="1"/>
    </xf>
    <xf numFmtId="165" fontId="11" fillId="0" borderId="23" xfId="0" applyNumberFormat="1" applyFont="1" applyFill="1" applyBorder="1" applyAlignment="1" applyProtection="1">
      <alignment vertical="center" wrapText="1"/>
      <protection locked="0"/>
    </xf>
    <xf numFmtId="44" fontId="10" fillId="5" borderId="15" xfId="0" applyNumberFormat="1" applyFont="1" applyFill="1" applyBorder="1" applyAlignment="1" applyProtection="1">
      <alignment horizontal="center" vertical="center" wrapText="1"/>
      <protection hidden="1"/>
    </xf>
    <xf numFmtId="165" fontId="14" fillId="0" borderId="1" xfId="0" applyNumberFormat="1" applyFont="1" applyFill="1" applyBorder="1" applyAlignment="1" applyProtection="1">
      <alignment horizontal="center" vertical="center" wrapText="1"/>
      <protection locked="0"/>
    </xf>
    <xf numFmtId="165" fontId="10" fillId="7" borderId="1" xfId="0" applyNumberFormat="1" applyFont="1" applyFill="1" applyBorder="1" applyAlignment="1" applyProtection="1">
      <alignment horizontal="center" vertical="center"/>
      <protection hidden="1"/>
    </xf>
    <xf numFmtId="169" fontId="10" fillId="7" borderId="1" xfId="0" applyNumberFormat="1" applyFont="1" applyFill="1" applyBorder="1" applyAlignment="1" applyProtection="1">
      <alignment horizontal="center" vertical="center"/>
      <protection hidden="1"/>
    </xf>
    <xf numFmtId="9" fontId="10" fillId="7" borderId="1" xfId="3" applyFont="1" applyFill="1" applyBorder="1" applyAlignment="1" applyProtection="1">
      <alignment horizontal="center" vertical="center"/>
      <protection hidden="1"/>
    </xf>
    <xf numFmtId="169" fontId="10" fillId="7" borderId="1" xfId="0" applyNumberFormat="1" applyFont="1" applyFill="1" applyBorder="1" applyAlignment="1" applyProtection="1">
      <alignment vertical="center"/>
      <protection hidden="1"/>
    </xf>
    <xf numFmtId="9" fontId="10" fillId="7" borderId="1" xfId="3" applyFont="1" applyFill="1" applyBorder="1" applyAlignment="1" applyProtection="1">
      <alignment horizontal="center" vertical="center" wrapText="1"/>
      <protection hidden="1"/>
    </xf>
    <xf numFmtId="0" fontId="11" fillId="0" borderId="0" xfId="0" applyFont="1" applyFill="1" applyAlignment="1" applyProtection="1">
      <alignment vertical="center"/>
      <protection hidden="1"/>
    </xf>
    <xf numFmtId="0" fontId="0" fillId="0" borderId="0" xfId="0" applyAlignment="1" applyProtection="1">
      <protection hidden="1"/>
    </xf>
    <xf numFmtId="0" fontId="7" fillId="6" borderId="1" xfId="0" applyFont="1" applyFill="1" applyBorder="1" applyAlignment="1" applyProtection="1">
      <alignment horizontal="center" vertical="center"/>
      <protection hidden="1"/>
    </xf>
    <xf numFmtId="9" fontId="7" fillId="6" borderId="1" xfId="3" applyFont="1" applyFill="1" applyBorder="1" applyAlignment="1" applyProtection="1">
      <alignment horizontal="center" vertical="center"/>
      <protection hidden="1"/>
    </xf>
    <xf numFmtId="9" fontId="7" fillId="6" borderId="1" xfId="0" applyNumberFormat="1" applyFont="1" applyFill="1" applyBorder="1" applyAlignment="1" applyProtection="1">
      <alignment horizontal="center" vertical="center"/>
      <protection hidden="1"/>
    </xf>
    <xf numFmtId="165" fontId="9" fillId="5" borderId="1" xfId="0" applyNumberFormat="1" applyFont="1" applyFill="1" applyBorder="1" applyAlignment="1" applyProtection="1">
      <alignment horizontal="center" vertical="center" wrapText="1"/>
      <protection hidden="1"/>
    </xf>
    <xf numFmtId="9" fontId="9" fillId="5" borderId="1" xfId="3" applyFont="1" applyFill="1" applyBorder="1" applyAlignment="1" applyProtection="1">
      <alignment horizontal="center" vertical="center" wrapText="1"/>
      <protection hidden="1"/>
    </xf>
    <xf numFmtId="10" fontId="0" fillId="5" borderId="1" xfId="3" applyNumberFormat="1" applyFont="1" applyFill="1" applyBorder="1" applyAlignment="1" applyProtection="1">
      <alignment horizontal="center" vertical="center" wrapText="1"/>
      <protection hidden="1"/>
    </xf>
    <xf numFmtId="10" fontId="0" fillId="5" borderId="1" xfId="3" applyNumberFormat="1" applyFont="1" applyFill="1" applyBorder="1" applyAlignment="1" applyProtection="1">
      <alignment horizontal="center" vertical="center"/>
      <protection hidden="1"/>
    </xf>
    <xf numFmtId="0" fontId="0" fillId="0" borderId="0" xfId="0" applyFont="1" applyAlignment="1" applyProtection="1">
      <alignment vertical="center" wrapText="1"/>
      <protection locked="0"/>
    </xf>
    <xf numFmtId="44" fontId="0" fillId="11" borderId="5" xfId="0" applyNumberFormat="1" applyFill="1" applyBorder="1" applyProtection="1">
      <protection hidden="1"/>
    </xf>
    <xf numFmtId="165" fontId="0" fillId="0" borderId="37" xfId="0" applyNumberFormat="1" applyBorder="1" applyProtection="1">
      <protection locked="0"/>
    </xf>
    <xf numFmtId="165" fontId="0" fillId="3" borderId="5" xfId="0" applyNumberFormat="1" applyFill="1" applyBorder="1" applyAlignment="1" applyProtection="1">
      <alignment horizontal="center" vertical="center"/>
      <protection locked="0"/>
    </xf>
    <xf numFmtId="165" fontId="0" fillId="3" borderId="1" xfId="0" applyNumberFormat="1" applyFill="1" applyBorder="1" applyAlignment="1" applyProtection="1">
      <alignment horizontal="center" vertical="center"/>
      <protection locked="0"/>
    </xf>
    <xf numFmtId="165" fontId="0" fillId="3" borderId="5" xfId="0" applyNumberFormat="1" applyFill="1" applyBorder="1" applyProtection="1">
      <protection locked="0"/>
    </xf>
    <xf numFmtId="165" fontId="0" fillId="3" borderId="1" xfId="0" applyNumberFormat="1" applyFill="1" applyBorder="1" applyProtection="1">
      <protection locked="0"/>
    </xf>
    <xf numFmtId="165" fontId="0" fillId="3" borderId="23" xfId="0" applyNumberFormat="1" applyFill="1" applyBorder="1" applyProtection="1">
      <protection locked="0"/>
    </xf>
    <xf numFmtId="165" fontId="0" fillId="3" borderId="23" xfId="0" applyNumberFormat="1" applyFill="1" applyBorder="1" applyAlignment="1" applyProtection="1">
      <alignment horizontal="center" vertical="center"/>
      <protection locked="0"/>
    </xf>
    <xf numFmtId="165" fontId="0" fillId="3" borderId="37" xfId="0" applyNumberFormat="1" applyFill="1" applyBorder="1" applyAlignment="1" applyProtection="1">
      <alignment horizontal="center" vertical="center"/>
      <protection locked="0"/>
    </xf>
    <xf numFmtId="165" fontId="0" fillId="3" borderId="15" xfId="0" applyNumberFormat="1" applyFill="1" applyBorder="1" applyAlignment="1" applyProtection="1">
      <alignment horizontal="center" vertical="center"/>
      <protection locked="0"/>
    </xf>
    <xf numFmtId="165" fontId="0" fillId="3" borderId="45" xfId="0" applyNumberFormat="1" applyFill="1" applyBorder="1" applyAlignment="1" applyProtection="1">
      <alignment horizontal="center" vertical="center"/>
      <protection locked="0"/>
    </xf>
    <xf numFmtId="44" fontId="0" fillId="6" borderId="21" xfId="0" applyNumberFormat="1" applyFill="1" applyBorder="1" applyProtection="1">
      <protection hidden="1"/>
    </xf>
    <xf numFmtId="0" fontId="11" fillId="0" borderId="0" xfId="0" applyFont="1" applyProtection="1">
      <protection hidden="1"/>
    </xf>
    <xf numFmtId="0" fontId="10" fillId="0" borderId="0" xfId="0" applyFont="1" applyAlignment="1" applyProtection="1">
      <alignment horizontal="left"/>
      <protection hidden="1"/>
    </xf>
    <xf numFmtId="0" fontId="10" fillId="10" borderId="1" xfId="0" applyFont="1" applyFill="1" applyBorder="1" applyAlignment="1" applyProtection="1">
      <alignment horizontal="center" vertical="center" wrapText="1"/>
      <protection hidden="1"/>
    </xf>
    <xf numFmtId="0" fontId="0" fillId="0" borderId="11" xfId="0" applyFill="1" applyBorder="1" applyAlignment="1">
      <alignment vertical="center" wrapText="1"/>
    </xf>
    <xf numFmtId="0" fontId="10" fillId="10" borderId="34" xfId="0" applyFont="1" applyFill="1" applyBorder="1" applyAlignment="1" applyProtection="1">
      <alignment vertical="center" textRotation="90" wrapText="1"/>
      <protection hidden="1"/>
    </xf>
    <xf numFmtId="0" fontId="7" fillId="2" borderId="47" xfId="0" applyFont="1" applyFill="1" applyBorder="1" applyAlignment="1" applyProtection="1">
      <alignment vertical="top" wrapText="1"/>
      <protection hidden="1"/>
    </xf>
    <xf numFmtId="0" fontId="2" fillId="2" borderId="46" xfId="0" applyFont="1" applyFill="1" applyBorder="1" applyAlignment="1" applyProtection="1">
      <alignment horizontal="center" vertical="center"/>
      <protection hidden="1"/>
    </xf>
    <xf numFmtId="0" fontId="2" fillId="2" borderId="14" xfId="0" applyFont="1" applyFill="1" applyBorder="1" applyAlignment="1" applyProtection="1">
      <alignment horizontal="center" vertical="center"/>
      <protection hidden="1"/>
    </xf>
    <xf numFmtId="0" fontId="2" fillId="2" borderId="21" xfId="0" applyFont="1" applyFill="1" applyBorder="1" applyAlignment="1" applyProtection="1">
      <alignment horizontal="center" vertical="center"/>
      <protection hidden="1"/>
    </xf>
    <xf numFmtId="0" fontId="7" fillId="2" borderId="49" xfId="0" applyFont="1" applyFill="1" applyBorder="1" applyAlignment="1" applyProtection="1">
      <protection hidden="1"/>
    </xf>
    <xf numFmtId="0" fontId="7" fillId="2" borderId="47" xfId="0" applyFont="1" applyFill="1" applyBorder="1" applyAlignment="1" applyProtection="1">
      <protection hidden="1"/>
    </xf>
    <xf numFmtId="0" fontId="6" fillId="2" borderId="48" xfId="0" applyFont="1" applyFill="1" applyBorder="1" applyAlignment="1" applyProtection="1">
      <protection hidden="1"/>
    </xf>
    <xf numFmtId="0" fontId="7" fillId="2" borderId="48" xfId="0" applyFont="1" applyFill="1" applyBorder="1" applyAlignment="1" applyProtection="1">
      <protection hidden="1"/>
    </xf>
    <xf numFmtId="0" fontId="7" fillId="2" borderId="48" xfId="0" applyFont="1" applyFill="1" applyBorder="1" applyAlignment="1" applyProtection="1">
      <alignment vertical="center"/>
      <protection hidden="1"/>
    </xf>
    <xf numFmtId="9" fontId="0" fillId="0" borderId="0" xfId="3" applyFont="1" applyAlignment="1" applyProtection="1">
      <alignment horizontal="center" vertical="center"/>
      <protection hidden="1"/>
    </xf>
    <xf numFmtId="9" fontId="0" fillId="0" borderId="0" xfId="0" applyNumberFormat="1" applyProtection="1">
      <protection hidden="1"/>
    </xf>
    <xf numFmtId="0" fontId="0" fillId="0" borderId="0" xfId="0" applyAlignment="1" applyProtection="1">
      <alignment vertical="center" wrapText="1"/>
      <protection hidden="1"/>
    </xf>
    <xf numFmtId="0" fontId="7" fillId="3" borderId="48" xfId="0" applyFont="1" applyFill="1" applyBorder="1" applyAlignment="1" applyProtection="1">
      <protection locked="0" hidden="1"/>
    </xf>
    <xf numFmtId="0" fontId="7" fillId="3" borderId="48" xfId="0" applyFont="1" applyFill="1" applyBorder="1" applyAlignment="1" applyProtection="1">
      <alignment horizontal="left"/>
      <protection locked="0" hidden="1"/>
    </xf>
    <xf numFmtId="0" fontId="7" fillId="3" borderId="50" xfId="0" applyFont="1" applyFill="1" applyBorder="1" applyAlignment="1" applyProtection="1">
      <alignment horizontal="left"/>
      <protection locked="0" hidden="1"/>
    </xf>
    <xf numFmtId="0" fontId="46" fillId="3" borderId="48" xfId="0" applyFont="1" applyFill="1" applyBorder="1" applyAlignment="1" applyProtection="1">
      <alignment vertical="center"/>
      <protection locked="0" hidden="1"/>
    </xf>
    <xf numFmtId="0" fontId="12" fillId="0" borderId="0" xfId="0" applyFont="1" applyAlignment="1" applyProtection="1">
      <alignment vertical="center"/>
      <protection hidden="1"/>
    </xf>
    <xf numFmtId="0" fontId="0" fillId="0" borderId="11" xfId="0" applyFont="1" applyFill="1" applyBorder="1" applyAlignment="1" applyProtection="1">
      <alignment vertical="center" wrapText="1"/>
      <protection hidden="1"/>
    </xf>
    <xf numFmtId="0" fontId="28" fillId="10" borderId="1" xfId="0" applyFont="1" applyFill="1" applyBorder="1" applyAlignment="1" applyProtection="1">
      <alignment horizontal="center" vertical="center" wrapText="1"/>
      <protection hidden="1"/>
    </xf>
    <xf numFmtId="44" fontId="10" fillId="7" borderId="1" xfId="4" applyFont="1" applyFill="1" applyBorder="1" applyAlignment="1" applyProtection="1">
      <alignment horizontal="center" vertical="center"/>
      <protection hidden="1"/>
    </xf>
    <xf numFmtId="0" fontId="0" fillId="0" borderId="0" xfId="0" applyFont="1" applyBorder="1" applyAlignment="1">
      <alignment horizontal="center" wrapText="1"/>
    </xf>
    <xf numFmtId="0" fontId="28" fillId="10" borderId="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31" fillId="5" borderId="2" xfId="0" applyFont="1" applyFill="1" applyBorder="1" applyAlignment="1" applyProtection="1">
      <alignment horizontal="center" vertical="center" wrapText="1"/>
      <protection hidden="1"/>
    </xf>
    <xf numFmtId="0" fontId="31" fillId="5" borderId="9" xfId="0" applyFont="1" applyFill="1" applyBorder="1" applyAlignment="1" applyProtection="1">
      <alignment horizontal="center" vertical="center" wrapText="1"/>
      <protection hidden="1"/>
    </xf>
    <xf numFmtId="0" fontId="0" fillId="5" borderId="1" xfId="0" applyFill="1" applyBorder="1" applyAlignment="1" applyProtection="1">
      <alignment horizontal="center" vertical="center" wrapText="1"/>
      <protection hidden="1"/>
    </xf>
    <xf numFmtId="167" fontId="11" fillId="5" borderId="1" xfId="3" applyNumberFormat="1" applyFont="1" applyFill="1" applyBorder="1" applyAlignment="1" applyProtection="1">
      <alignment horizontal="center" vertical="center" wrapText="1"/>
      <protection hidden="1"/>
    </xf>
    <xf numFmtId="165" fontId="14" fillId="5" borderId="1" xfId="0" applyNumberFormat="1" applyFont="1" applyFill="1" applyBorder="1" applyAlignment="1" applyProtection="1">
      <alignment vertical="center" wrapText="1"/>
      <protection hidden="1"/>
    </xf>
    <xf numFmtId="0" fontId="0" fillId="0" borderId="0" xfId="0" applyFill="1" applyAlignment="1" applyProtection="1">
      <alignment wrapText="1"/>
      <protection hidden="1"/>
    </xf>
    <xf numFmtId="0" fontId="0" fillId="0" borderId="0" xfId="0" applyFont="1" applyFill="1" applyAlignment="1" applyProtection="1">
      <protection hidden="1"/>
    </xf>
    <xf numFmtId="0" fontId="0" fillId="0" borderId="11" xfId="0" applyFont="1" applyFill="1" applyBorder="1" applyAlignment="1" applyProtection="1">
      <protection hidden="1"/>
    </xf>
    <xf numFmtId="0" fontId="13" fillId="3" borderId="0" xfId="3" applyNumberFormat="1" applyFont="1" applyFill="1" applyBorder="1" applyAlignment="1" applyProtection="1">
      <alignment horizontal="center" vertical="center" wrapText="1"/>
      <protection hidden="1"/>
    </xf>
    <xf numFmtId="168" fontId="13" fillId="3" borderId="0" xfId="3" applyNumberFormat="1" applyFont="1" applyFill="1" applyBorder="1" applyAlignment="1" applyProtection="1">
      <alignment horizontal="center" vertical="center" wrapText="1"/>
      <protection hidden="1"/>
    </xf>
    <xf numFmtId="165" fontId="13" fillId="3" borderId="0" xfId="3" applyNumberFormat="1" applyFont="1" applyFill="1" applyBorder="1" applyAlignment="1" applyProtection="1">
      <alignment horizontal="center" vertical="center" wrapText="1"/>
      <protection hidden="1"/>
    </xf>
    <xf numFmtId="1" fontId="13" fillId="3" borderId="0" xfId="3" applyNumberFormat="1" applyFont="1" applyFill="1" applyBorder="1" applyAlignment="1" applyProtection="1">
      <alignment horizontal="center" vertical="center" wrapText="1"/>
      <protection hidden="1"/>
    </xf>
    <xf numFmtId="0" fontId="0" fillId="0" borderId="0" xfId="0" applyFont="1" applyBorder="1" applyAlignment="1" applyProtection="1">
      <alignment wrapText="1"/>
      <protection hidden="1"/>
    </xf>
    <xf numFmtId="0" fontId="0" fillId="0" borderId="0" xfId="0" applyFont="1" applyBorder="1" applyAlignment="1" applyProtection="1">
      <alignment horizontal="center" wrapText="1"/>
      <protection hidden="1"/>
    </xf>
    <xf numFmtId="0" fontId="2" fillId="0" borderId="0" xfId="0" applyFont="1" applyAlignment="1" applyProtection="1">
      <alignment horizontal="right" wrapText="1"/>
      <protection hidden="1"/>
    </xf>
    <xf numFmtId="0" fontId="13" fillId="3" borderId="1" xfId="3" applyNumberFormat="1" applyFont="1" applyFill="1" applyBorder="1" applyAlignment="1" applyProtection="1">
      <alignment horizontal="left" vertical="center" wrapText="1"/>
      <protection locked="0"/>
    </xf>
    <xf numFmtId="0" fontId="13" fillId="3" borderId="1" xfId="3" applyNumberFormat="1" applyFont="1" applyFill="1" applyBorder="1" applyAlignment="1" applyProtection="1">
      <alignment horizontal="center" vertical="center" wrapText="1"/>
      <protection locked="0"/>
    </xf>
    <xf numFmtId="168" fontId="13" fillId="3" borderId="1" xfId="3" applyNumberFormat="1" applyFont="1" applyFill="1" applyBorder="1" applyAlignment="1" applyProtection="1">
      <alignment horizontal="center" vertical="center" wrapText="1"/>
      <protection locked="0"/>
    </xf>
    <xf numFmtId="165" fontId="13" fillId="3" borderId="1" xfId="3" applyNumberFormat="1" applyFont="1" applyFill="1" applyBorder="1" applyAlignment="1" applyProtection="1">
      <alignment horizontal="center" vertical="center" wrapText="1"/>
      <protection locked="0"/>
    </xf>
    <xf numFmtId="1" fontId="13" fillId="3" borderId="1" xfId="3" applyNumberFormat="1" applyFont="1" applyFill="1" applyBorder="1" applyAlignment="1" applyProtection="1">
      <alignment horizontal="center" vertical="center" wrapText="1"/>
      <protection locked="0"/>
    </xf>
    <xf numFmtId="0" fontId="59" fillId="0" borderId="1" xfId="3" applyNumberFormat="1" applyFont="1" applyFill="1" applyBorder="1" applyAlignment="1" applyProtection="1">
      <alignment horizontal="left" vertical="center" wrapText="1"/>
      <protection locked="0"/>
    </xf>
    <xf numFmtId="1" fontId="13" fillId="3" borderId="1" xfId="4" applyNumberFormat="1" applyFont="1" applyFill="1" applyBorder="1" applyAlignment="1" applyProtection="1">
      <alignment horizontal="center" vertical="center" wrapText="1"/>
      <protection locked="0"/>
    </xf>
    <xf numFmtId="9" fontId="11" fillId="5" borderId="1" xfId="3" applyNumberFormat="1" applyFont="1" applyFill="1" applyBorder="1" applyAlignment="1" applyProtection="1">
      <alignment horizontal="center" vertical="center" wrapText="1"/>
      <protection hidden="1"/>
    </xf>
    <xf numFmtId="0" fontId="31" fillId="5" borderId="2" xfId="0" applyFont="1" applyFill="1" applyBorder="1" applyAlignment="1" applyProtection="1">
      <alignment horizontal="center" vertical="center" wrapText="1"/>
    </xf>
    <xf numFmtId="0" fontId="31" fillId="5" borderId="9" xfId="0" applyFont="1" applyFill="1" applyBorder="1" applyAlignment="1" applyProtection="1">
      <alignment horizontal="center" vertical="center" wrapText="1"/>
    </xf>
    <xf numFmtId="0" fontId="0" fillId="0" borderId="0" xfId="0" applyAlignment="1" applyProtection="1">
      <alignment wrapText="1"/>
    </xf>
    <xf numFmtId="0" fontId="0" fillId="0" borderId="0" xfId="0" applyFont="1" applyAlignment="1" applyProtection="1">
      <alignment vertical="center" wrapText="1"/>
    </xf>
    <xf numFmtId="0" fontId="6" fillId="0" borderId="0" xfId="0" applyFont="1" applyFill="1" applyAlignment="1" applyProtection="1">
      <alignment wrapText="1"/>
      <protection hidden="1"/>
    </xf>
    <xf numFmtId="0" fontId="7" fillId="0" borderId="0" xfId="0" applyFont="1" applyFill="1" applyBorder="1" applyAlignment="1" applyProtection="1">
      <alignment horizontal="left" vertical="center" wrapText="1"/>
      <protection hidden="1"/>
    </xf>
    <xf numFmtId="0" fontId="6" fillId="0" borderId="0" xfId="0" applyFont="1" applyFill="1" applyAlignment="1" applyProtection="1">
      <alignment vertical="center" wrapText="1"/>
      <protection hidden="1"/>
    </xf>
    <xf numFmtId="10" fontId="10" fillId="7" borderId="1" xfId="3" applyNumberFormat="1" applyFont="1" applyFill="1" applyBorder="1" applyAlignment="1" applyProtection="1">
      <alignment horizontal="center" vertical="center"/>
      <protection hidden="1"/>
    </xf>
    <xf numFmtId="0" fontId="21" fillId="0" borderId="1" xfId="0" applyFont="1" applyFill="1" applyBorder="1" applyAlignment="1">
      <alignment vertical="center" wrapText="1"/>
    </xf>
    <xf numFmtId="9" fontId="21" fillId="0" borderId="1" xfId="0" applyNumberFormat="1" applyFont="1" applyFill="1" applyBorder="1" applyAlignment="1">
      <alignment horizontal="center" vertical="center" wrapText="1"/>
    </xf>
    <xf numFmtId="167" fontId="37" fillId="0" borderId="1" xfId="3"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166" fontId="37" fillId="0" borderId="1" xfId="0" applyNumberFormat="1" applyFont="1" applyFill="1" applyBorder="1" applyAlignment="1">
      <alignment horizontal="center" vertical="center" wrapText="1"/>
    </xf>
    <xf numFmtId="167" fontId="21" fillId="0" borderId="1" xfId="3" applyNumberFormat="1" applyFont="1" applyFill="1" applyBorder="1" applyAlignment="1">
      <alignment horizontal="center" vertical="center" wrapText="1"/>
    </xf>
    <xf numFmtId="1" fontId="21" fillId="0" borderId="1" xfId="0" applyNumberFormat="1" applyFont="1" applyFill="1" applyBorder="1" applyAlignment="1">
      <alignment horizontal="center" vertical="center" wrapText="1"/>
    </xf>
    <xf numFmtId="166" fontId="21"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xf>
    <xf numFmtId="0" fontId="21" fillId="0" borderId="1" xfId="0" applyFont="1" applyFill="1" applyBorder="1" applyAlignment="1">
      <alignment horizontal="center" vertical="center" wrapText="1"/>
    </xf>
    <xf numFmtId="0" fontId="11" fillId="0" borderId="0" xfId="0" applyFont="1" applyAlignment="1">
      <alignment horizontal="center" vertical="center"/>
    </xf>
    <xf numFmtId="0" fontId="7" fillId="3" borderId="63" xfId="0" applyFont="1" applyFill="1" applyBorder="1" applyAlignment="1" applyProtection="1">
      <protection hidden="1"/>
    </xf>
    <xf numFmtId="0" fontId="6" fillId="3" borderId="64" xfId="0" applyFont="1" applyFill="1" applyBorder="1" applyAlignment="1" applyProtection="1">
      <protection hidden="1"/>
    </xf>
    <xf numFmtId="0" fontId="2" fillId="3" borderId="64" xfId="0" applyFont="1" applyFill="1" applyBorder="1" applyAlignment="1" applyProtection="1">
      <protection hidden="1"/>
    </xf>
    <xf numFmtId="0" fontId="2" fillId="3" borderId="65" xfId="0" applyFont="1" applyFill="1" applyBorder="1" applyAlignment="1" applyProtection="1">
      <protection hidden="1"/>
    </xf>
    <xf numFmtId="0" fontId="5" fillId="8" borderId="51" xfId="0" applyFont="1" applyFill="1" applyBorder="1" applyAlignment="1" applyProtection="1">
      <alignment horizontal="justify" vertical="justify" wrapText="1"/>
    </xf>
    <xf numFmtId="0" fontId="5" fillId="8" borderId="52" xfId="0" applyFont="1" applyFill="1" applyBorder="1" applyAlignment="1" applyProtection="1">
      <alignment horizontal="justify" vertical="justify" wrapText="1"/>
    </xf>
    <xf numFmtId="0" fontId="5" fillId="8" borderId="53" xfId="0" applyFont="1" applyFill="1" applyBorder="1" applyAlignment="1" applyProtection="1">
      <alignment horizontal="justify" vertical="justify" wrapText="1"/>
    </xf>
    <xf numFmtId="0" fontId="5" fillId="8" borderId="54" xfId="0" applyFont="1" applyFill="1" applyBorder="1" applyAlignment="1" applyProtection="1">
      <alignment horizontal="justify" vertical="justify" wrapText="1"/>
    </xf>
    <xf numFmtId="0" fontId="5" fillId="8" borderId="1" xfId="0" applyFont="1" applyFill="1" applyBorder="1" applyAlignment="1" applyProtection="1">
      <alignment horizontal="justify" vertical="justify" wrapText="1"/>
    </xf>
    <xf numFmtId="0" fontId="5" fillId="8" borderId="55" xfId="0" applyFont="1" applyFill="1" applyBorder="1" applyAlignment="1" applyProtection="1">
      <alignment horizontal="justify" vertical="justify" wrapText="1"/>
    </xf>
    <xf numFmtId="0" fontId="5" fillId="8" borderId="56" xfId="0" applyFont="1" applyFill="1" applyBorder="1" applyAlignment="1" applyProtection="1">
      <alignment horizontal="justify" vertical="justify" wrapText="1"/>
    </xf>
    <xf numFmtId="0" fontId="5" fillId="8" borderId="57" xfId="0" applyFont="1" applyFill="1" applyBorder="1" applyAlignment="1" applyProtection="1">
      <alignment horizontal="justify" vertical="justify" wrapText="1"/>
    </xf>
    <xf numFmtId="0" fontId="5" fillId="8" borderId="58" xfId="0" applyFont="1" applyFill="1" applyBorder="1" applyAlignment="1" applyProtection="1">
      <alignment horizontal="justify" vertical="justify" wrapText="1"/>
    </xf>
    <xf numFmtId="0" fontId="19" fillId="8" borderId="38" xfId="0" applyFont="1" applyFill="1" applyBorder="1" applyAlignment="1" applyProtection="1">
      <alignment horizontal="justify" vertical="justify" wrapText="1"/>
    </xf>
    <xf numFmtId="0" fontId="19" fillId="8" borderId="39" xfId="0" applyFont="1" applyFill="1" applyBorder="1" applyAlignment="1" applyProtection="1">
      <alignment horizontal="justify" vertical="justify" wrapText="1"/>
    </xf>
    <xf numFmtId="0" fontId="19" fillId="8" borderId="40" xfId="0" applyFont="1" applyFill="1" applyBorder="1" applyAlignment="1" applyProtection="1">
      <alignment horizontal="justify" vertical="justify" wrapText="1"/>
    </xf>
    <xf numFmtId="0" fontId="12" fillId="9" borderId="0" xfId="0" applyFont="1" applyFill="1" applyAlignment="1" applyProtection="1">
      <alignment horizontal="center" vertical="center"/>
    </xf>
    <xf numFmtId="0" fontId="5" fillId="8" borderId="38" xfId="0" applyFont="1" applyFill="1" applyBorder="1" applyAlignment="1" applyProtection="1">
      <alignment horizontal="justify" vertical="justify" wrapText="1"/>
    </xf>
    <xf numFmtId="0" fontId="5" fillId="8" borderId="39" xfId="0" applyFont="1" applyFill="1" applyBorder="1" applyAlignment="1" applyProtection="1">
      <alignment horizontal="justify" vertical="justify" wrapText="1"/>
    </xf>
    <xf numFmtId="0" fontId="5" fillId="8" borderId="40" xfId="0" applyFont="1" applyFill="1" applyBorder="1" applyAlignment="1" applyProtection="1">
      <alignment horizontal="justify" vertical="justify" wrapText="1"/>
    </xf>
    <xf numFmtId="0" fontId="45" fillId="0" borderId="26" xfId="0" applyFont="1" applyBorder="1" applyAlignment="1" applyProtection="1">
      <alignment horizontal="left" vertical="top" wrapText="1"/>
    </xf>
    <xf numFmtId="167" fontId="7" fillId="8" borderId="18" xfId="0" applyNumberFormat="1" applyFont="1" applyFill="1" applyBorder="1" applyAlignment="1" applyProtection="1">
      <alignment horizontal="center"/>
      <protection hidden="1"/>
    </xf>
    <xf numFmtId="167" fontId="7" fillId="8" borderId="19" xfId="0" applyNumberFormat="1" applyFont="1" applyFill="1" applyBorder="1" applyAlignment="1" applyProtection="1">
      <alignment horizontal="center"/>
      <protection hidden="1"/>
    </xf>
    <xf numFmtId="0" fontId="0" fillId="0" borderId="27" xfId="0" applyBorder="1" applyAlignment="1" applyProtection="1">
      <alignment horizontal="left" vertical="center"/>
      <protection hidden="1"/>
    </xf>
    <xf numFmtId="0" fontId="0" fillId="0" borderId="28" xfId="0" applyBorder="1" applyAlignment="1" applyProtection="1">
      <alignment horizontal="left" vertical="center"/>
      <protection hidden="1"/>
    </xf>
    <xf numFmtId="0" fontId="0" fillId="0" borderId="37" xfId="0" applyBorder="1" applyAlignment="1" applyProtection="1">
      <alignment horizontal="left" vertical="center"/>
      <protection hidden="1"/>
    </xf>
    <xf numFmtId="169" fontId="7" fillId="5" borderId="6" xfId="0" applyNumberFormat="1" applyFont="1" applyFill="1" applyBorder="1" applyAlignment="1" applyProtection="1">
      <alignment horizontal="center" vertical="top"/>
      <protection hidden="1"/>
    </xf>
    <xf numFmtId="169" fontId="7" fillId="5" borderId="44" xfId="0" applyNumberFormat="1" applyFont="1" applyFill="1" applyBorder="1" applyAlignment="1" applyProtection="1">
      <alignment horizontal="center" vertical="top"/>
      <protection hidden="1"/>
    </xf>
    <xf numFmtId="9" fontId="7" fillId="5" borderId="6" xfId="3" applyFont="1" applyFill="1" applyBorder="1" applyAlignment="1" applyProtection="1">
      <alignment horizontal="center" vertical="top"/>
      <protection hidden="1"/>
    </xf>
    <xf numFmtId="9" fontId="7" fillId="5" borderId="44" xfId="3" applyFont="1" applyFill="1" applyBorder="1" applyAlignment="1" applyProtection="1">
      <alignment horizontal="center" vertical="top"/>
      <protection hidden="1"/>
    </xf>
    <xf numFmtId="167" fontId="7" fillId="5" borderId="20" xfId="3" applyNumberFormat="1" applyFont="1" applyFill="1" applyBorder="1" applyAlignment="1" applyProtection="1">
      <alignment horizontal="center" vertical="center"/>
      <protection hidden="1"/>
    </xf>
    <xf numFmtId="167" fontId="7" fillId="5" borderId="45" xfId="3" applyNumberFormat="1" applyFont="1" applyFill="1" applyBorder="1" applyAlignment="1" applyProtection="1">
      <alignment horizontal="center" vertical="center"/>
      <protection hidden="1"/>
    </xf>
    <xf numFmtId="10" fontId="7" fillId="5" borderId="59" xfId="0" applyNumberFormat="1" applyFont="1" applyFill="1" applyBorder="1" applyAlignment="1" applyProtection="1">
      <alignment horizontal="center" vertical="center"/>
      <protection hidden="1"/>
    </xf>
    <xf numFmtId="10" fontId="7" fillId="5" borderId="60" xfId="0" applyNumberFormat="1" applyFont="1" applyFill="1" applyBorder="1" applyAlignment="1" applyProtection="1">
      <alignment horizontal="center" vertical="center"/>
      <protection hidden="1"/>
    </xf>
    <xf numFmtId="10" fontId="7" fillId="5" borderId="61" xfId="0" applyNumberFormat="1" applyFont="1" applyFill="1" applyBorder="1" applyAlignment="1" applyProtection="1">
      <alignment horizontal="center" vertical="center"/>
      <protection hidden="1"/>
    </xf>
    <xf numFmtId="10" fontId="7" fillId="5" borderId="62" xfId="0" applyNumberFormat="1" applyFont="1" applyFill="1" applyBorder="1" applyAlignment="1" applyProtection="1">
      <alignment horizontal="center" vertical="center"/>
      <protection hidden="1"/>
    </xf>
    <xf numFmtId="0" fontId="16" fillId="8" borderId="6" xfId="0" applyFont="1" applyFill="1" applyBorder="1" applyAlignment="1" applyProtection="1">
      <alignment horizontal="justify" vertical="justify" wrapText="1"/>
    </xf>
    <xf numFmtId="0" fontId="16" fillId="8" borderId="4" xfId="0" applyFont="1" applyFill="1" applyBorder="1" applyAlignment="1" applyProtection="1">
      <alignment horizontal="justify" vertical="justify" wrapText="1"/>
    </xf>
    <xf numFmtId="0" fontId="16" fillId="8" borderId="5" xfId="0" applyFont="1" applyFill="1" applyBorder="1" applyAlignment="1" applyProtection="1">
      <alignment horizontal="justify" vertical="justify" wrapText="1"/>
    </xf>
    <xf numFmtId="0" fontId="4" fillId="9" borderId="0" xfId="0" applyFont="1" applyFill="1" applyAlignment="1" applyProtection="1">
      <alignment horizontal="center" vertical="center"/>
    </xf>
    <xf numFmtId="0" fontId="10" fillId="0" borderId="0" xfId="0" applyFont="1" applyAlignment="1" applyProtection="1">
      <alignment horizontal="left"/>
      <protection hidden="1"/>
    </xf>
    <xf numFmtId="0" fontId="10" fillId="0" borderId="42" xfId="0" applyFont="1" applyBorder="1" applyAlignment="1" applyProtection="1">
      <alignment horizontal="left"/>
      <protection hidden="1"/>
    </xf>
    <xf numFmtId="0" fontId="10" fillId="10" borderId="34" xfId="0" applyFont="1" applyFill="1" applyBorder="1" applyAlignment="1" applyProtection="1">
      <alignment horizontal="center" vertical="center" textRotation="90" wrapText="1"/>
      <protection locked="0" hidden="1"/>
    </xf>
    <xf numFmtId="0" fontId="10" fillId="10" borderId="35" xfId="0" applyFont="1" applyFill="1" applyBorder="1" applyAlignment="1" applyProtection="1">
      <alignment horizontal="center" vertical="center" textRotation="90" wrapText="1"/>
      <protection locked="0" hidden="1"/>
    </xf>
    <xf numFmtId="0" fontId="10" fillId="10" borderId="36" xfId="0" applyFont="1" applyFill="1" applyBorder="1" applyAlignment="1" applyProtection="1">
      <alignment horizontal="center" vertical="center" textRotation="90" wrapText="1"/>
      <protection locked="0" hidden="1"/>
    </xf>
    <xf numFmtId="0" fontId="10" fillId="10" borderId="34" xfId="0" applyFont="1" applyFill="1" applyBorder="1" applyAlignment="1" applyProtection="1">
      <alignment horizontal="center" vertical="center" textRotation="90" wrapText="1"/>
      <protection hidden="1"/>
    </xf>
    <xf numFmtId="0" fontId="10" fillId="10" borderId="35" xfId="0" applyFont="1" applyFill="1" applyBorder="1" applyAlignment="1" applyProtection="1">
      <alignment horizontal="center" vertical="center" textRotation="90" wrapText="1"/>
      <protection hidden="1"/>
    </xf>
    <xf numFmtId="0" fontId="10" fillId="10" borderId="36" xfId="0" applyFont="1" applyFill="1" applyBorder="1" applyAlignment="1" applyProtection="1">
      <alignment horizontal="center" vertical="center" textRotation="90" wrapText="1"/>
      <protection hidden="1"/>
    </xf>
    <xf numFmtId="0" fontId="10" fillId="0" borderId="0" xfId="0" applyFont="1" applyBorder="1" applyAlignment="1" applyProtection="1">
      <alignment horizontal="left"/>
      <protection hidden="1"/>
    </xf>
    <xf numFmtId="169" fontId="2" fillId="5" borderId="18" xfId="0" applyNumberFormat="1" applyFont="1" applyFill="1" applyBorder="1" applyAlignment="1" applyProtection="1">
      <alignment horizontal="center"/>
      <protection hidden="1"/>
    </xf>
    <xf numFmtId="169" fontId="2" fillId="5" borderId="19" xfId="0" applyNumberFormat="1" applyFont="1" applyFill="1" applyBorder="1" applyAlignment="1" applyProtection="1">
      <alignment horizontal="center"/>
      <protection hidden="1"/>
    </xf>
    <xf numFmtId="0" fontId="55" fillId="14" borderId="29" xfId="0" applyFont="1" applyFill="1" applyBorder="1" applyAlignment="1" applyProtection="1">
      <alignment horizontal="center" vertical="center"/>
      <protection hidden="1"/>
    </xf>
    <xf numFmtId="0" fontId="55" fillId="14" borderId="30" xfId="0" applyFont="1" applyFill="1" applyBorder="1" applyAlignment="1" applyProtection="1">
      <alignment horizontal="center" vertical="center"/>
      <protection hidden="1"/>
    </xf>
    <xf numFmtId="0" fontId="55" fillId="14" borderId="43" xfId="0" applyFont="1" applyFill="1" applyBorder="1" applyAlignment="1" applyProtection="1">
      <alignment horizontal="center" vertical="center"/>
      <protection hidden="1"/>
    </xf>
    <xf numFmtId="0" fontId="0" fillId="0" borderId="31"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0" fillId="0" borderId="31" xfId="0" applyFont="1" applyBorder="1" applyAlignment="1" applyProtection="1">
      <alignment horizontal="left" vertical="center" wrapText="1"/>
      <protection hidden="1"/>
    </xf>
    <xf numFmtId="0" fontId="0" fillId="0" borderId="4" xfId="0" applyFont="1" applyBorder="1" applyAlignment="1" applyProtection="1">
      <alignment horizontal="left" vertical="center" wrapText="1"/>
      <protection hidden="1"/>
    </xf>
    <xf numFmtId="0" fontId="0" fillId="0" borderId="5" xfId="0" applyFont="1" applyBorder="1" applyAlignment="1" applyProtection="1">
      <alignment horizontal="left" vertical="center" wrapText="1"/>
      <protection hidden="1"/>
    </xf>
    <xf numFmtId="0" fontId="12" fillId="10" borderId="18" xfId="0" applyFont="1" applyFill="1" applyBorder="1" applyAlignment="1" applyProtection="1">
      <alignment horizontal="center" vertical="justify"/>
    </xf>
    <xf numFmtId="0" fontId="12" fillId="10" borderId="41" xfId="0" applyFont="1" applyFill="1" applyBorder="1" applyAlignment="1" applyProtection="1">
      <alignment horizontal="center" vertical="justify"/>
    </xf>
    <xf numFmtId="0" fontId="12" fillId="10" borderId="19" xfId="0" applyFont="1" applyFill="1" applyBorder="1" applyAlignment="1" applyProtection="1">
      <alignment horizontal="center" vertical="justify"/>
    </xf>
    <xf numFmtId="0" fontId="7" fillId="10" borderId="1" xfId="0" applyFont="1" applyFill="1" applyBorder="1" applyAlignment="1" applyProtection="1">
      <alignment horizontal="center" vertical="center" wrapText="1"/>
      <protection hidden="1"/>
    </xf>
    <xf numFmtId="0" fontId="47" fillId="0" borderId="1" xfId="0" applyFont="1" applyBorder="1" applyAlignment="1" applyProtection="1">
      <alignment horizontal="left" vertical="center"/>
      <protection locked="0"/>
    </xf>
    <xf numFmtId="0" fontId="7" fillId="10" borderId="9" xfId="0" applyFont="1" applyFill="1" applyBorder="1" applyAlignment="1" applyProtection="1">
      <alignment horizontal="center" vertical="center" wrapText="1"/>
      <protection hidden="1"/>
    </xf>
    <xf numFmtId="0" fontId="7" fillId="10" borderId="10" xfId="0" applyFont="1" applyFill="1" applyBorder="1" applyAlignment="1" applyProtection="1">
      <alignment horizontal="center" vertical="center" wrapText="1"/>
      <protection hidden="1"/>
    </xf>
    <xf numFmtId="0" fontId="7" fillId="10" borderId="11" xfId="0" applyFont="1" applyFill="1" applyBorder="1" applyAlignment="1" applyProtection="1">
      <alignment horizontal="center" vertical="center" wrapText="1"/>
      <protection hidden="1"/>
    </xf>
    <xf numFmtId="0" fontId="7" fillId="10" borderId="12" xfId="0" applyFont="1" applyFill="1" applyBorder="1" applyAlignment="1" applyProtection="1">
      <alignment horizontal="center" vertical="center" wrapText="1"/>
      <protection hidden="1"/>
    </xf>
    <xf numFmtId="0" fontId="7" fillId="10" borderId="7" xfId="0" applyFont="1" applyFill="1" applyBorder="1" applyAlignment="1" applyProtection="1">
      <alignment horizontal="center" vertical="center" wrapText="1"/>
      <protection hidden="1"/>
    </xf>
    <xf numFmtId="0" fontId="7" fillId="10" borderId="8" xfId="0" applyFont="1" applyFill="1" applyBorder="1" applyAlignment="1" applyProtection="1">
      <alignment horizontal="center" vertical="center" wrapText="1"/>
      <protection hidden="1"/>
    </xf>
    <xf numFmtId="0" fontId="4" fillId="2" borderId="26" xfId="0" applyFont="1" applyFill="1" applyBorder="1" applyAlignment="1" applyProtection="1">
      <alignment horizontal="left" vertical="center" wrapText="1"/>
      <protection hidden="1"/>
    </xf>
    <xf numFmtId="0" fontId="6" fillId="2" borderId="6" xfId="0" applyFont="1" applyFill="1" applyBorder="1" applyAlignment="1" applyProtection="1">
      <alignment horizontal="left" vertical="center"/>
      <protection hidden="1"/>
    </xf>
    <xf numFmtId="0" fontId="6" fillId="2" borderId="5" xfId="0" applyFont="1" applyFill="1" applyBorder="1" applyAlignment="1" applyProtection="1">
      <alignment horizontal="left" vertical="center"/>
      <protection hidden="1"/>
    </xf>
    <xf numFmtId="0" fontId="49" fillId="10" borderId="6" xfId="0" applyFont="1" applyFill="1" applyBorder="1" applyAlignment="1" applyProtection="1">
      <alignment horizontal="center" vertical="center" wrapText="1"/>
      <protection hidden="1"/>
    </xf>
    <xf numFmtId="0" fontId="49" fillId="10" borderId="5" xfId="0" applyFont="1" applyFill="1" applyBorder="1" applyAlignment="1" applyProtection="1">
      <alignment horizontal="center" vertical="center" wrapText="1"/>
      <protection hidden="1"/>
    </xf>
    <xf numFmtId="0" fontId="6" fillId="2" borderId="6"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2" fillId="10" borderId="1" xfId="0" applyFont="1" applyFill="1" applyBorder="1" applyAlignment="1" applyProtection="1">
      <alignment horizontal="center" vertical="center"/>
      <protection hidden="1"/>
    </xf>
    <xf numFmtId="0" fontId="7" fillId="10" borderId="6" xfId="0" applyFont="1" applyFill="1" applyBorder="1" applyAlignment="1" applyProtection="1">
      <alignment horizontal="center" vertical="center" wrapText="1"/>
      <protection hidden="1"/>
    </xf>
    <xf numFmtId="0" fontId="7" fillId="10" borderId="5"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right" vertical="center"/>
      <protection hidden="1"/>
    </xf>
    <xf numFmtId="0" fontId="10" fillId="10" borderId="6" xfId="0" applyFont="1" applyFill="1" applyBorder="1" applyAlignment="1" applyProtection="1">
      <alignment horizontal="center" vertical="center" wrapText="1"/>
      <protection hidden="1"/>
    </xf>
    <xf numFmtId="0" fontId="10" fillId="10" borderId="4" xfId="0" applyFont="1" applyFill="1" applyBorder="1" applyAlignment="1" applyProtection="1">
      <alignment horizontal="center" vertical="center" wrapText="1"/>
      <protection hidden="1"/>
    </xf>
    <xf numFmtId="0" fontId="10" fillId="10" borderId="5" xfId="0" applyFont="1" applyFill="1" applyBorder="1" applyAlignment="1" applyProtection="1">
      <alignment horizontal="center" vertical="center" wrapText="1"/>
      <protection hidden="1"/>
    </xf>
    <xf numFmtId="0" fontId="12" fillId="9" borderId="0" xfId="0" applyFont="1" applyFill="1" applyAlignment="1" applyProtection="1">
      <alignment horizontal="center" vertical="center"/>
      <protection hidden="1"/>
    </xf>
    <xf numFmtId="0" fontId="14" fillId="10" borderId="1" xfId="0" applyFont="1" applyFill="1" applyBorder="1" applyAlignment="1" applyProtection="1">
      <alignment horizontal="center" vertical="center"/>
      <protection hidden="1"/>
    </xf>
    <xf numFmtId="0" fontId="10" fillId="10" borderId="1" xfId="0" applyFont="1" applyFill="1" applyBorder="1" applyAlignment="1" applyProtection="1">
      <alignment horizontal="center" vertical="center" wrapText="1"/>
      <protection hidden="1"/>
    </xf>
    <xf numFmtId="0" fontId="9" fillId="8" borderId="6" xfId="0" applyFont="1" applyFill="1" applyBorder="1" applyAlignment="1" applyProtection="1">
      <alignment horizontal="justify" vertical="justify" wrapText="1"/>
      <protection hidden="1"/>
    </xf>
    <xf numFmtId="0" fontId="9" fillId="8" borderId="4" xfId="0" applyFont="1" applyFill="1" applyBorder="1" applyAlignment="1" applyProtection="1">
      <alignment horizontal="justify" vertical="justify" wrapText="1"/>
      <protection hidden="1"/>
    </xf>
    <xf numFmtId="0" fontId="9" fillId="8" borderId="5" xfId="0" applyFont="1" applyFill="1" applyBorder="1" applyAlignment="1" applyProtection="1">
      <alignment horizontal="justify" vertical="justify" wrapText="1"/>
      <protection hidden="1"/>
    </xf>
    <xf numFmtId="0" fontId="48" fillId="3" borderId="1" xfId="0" applyFont="1" applyFill="1" applyBorder="1" applyAlignment="1" applyProtection="1">
      <alignment horizontal="left" vertical="center" wrapText="1"/>
      <protection hidden="1"/>
    </xf>
    <xf numFmtId="0" fontId="0" fillId="2" borderId="6" xfId="0" applyFont="1" applyFill="1" applyBorder="1" applyAlignment="1" applyProtection="1">
      <alignment horizontal="left" vertical="center"/>
      <protection hidden="1"/>
    </xf>
    <xf numFmtId="0" fontId="0" fillId="2" borderId="5" xfId="0" applyFont="1" applyFill="1" applyBorder="1" applyAlignment="1" applyProtection="1">
      <alignment horizontal="left" vertical="center"/>
      <protection hidden="1"/>
    </xf>
    <xf numFmtId="0" fontId="7" fillId="7" borderId="6" xfId="0" applyFont="1" applyFill="1" applyBorder="1" applyAlignment="1" applyProtection="1">
      <alignment horizontal="right" vertical="center" wrapText="1"/>
      <protection hidden="1"/>
    </xf>
    <xf numFmtId="0" fontId="7" fillId="7" borderId="5" xfId="0" applyFont="1" applyFill="1" applyBorder="1" applyAlignment="1" applyProtection="1">
      <alignment horizontal="right" vertical="center" wrapText="1"/>
      <protection hidden="1"/>
    </xf>
    <xf numFmtId="0" fontId="7" fillId="7" borderId="1" xfId="0" applyFont="1" applyFill="1" applyBorder="1" applyAlignment="1" applyProtection="1">
      <alignment horizontal="center" vertical="center"/>
      <protection hidden="1"/>
    </xf>
    <xf numFmtId="0" fontId="4" fillId="10" borderId="1" xfId="0" applyFont="1" applyFill="1" applyBorder="1" applyAlignment="1" applyProtection="1">
      <alignment horizontal="center" vertical="center"/>
      <protection hidden="1"/>
    </xf>
    <xf numFmtId="0" fontId="7" fillId="7" borderId="1" xfId="0" applyFont="1" applyFill="1" applyBorder="1" applyAlignment="1" applyProtection="1">
      <alignment horizontal="right" vertical="center"/>
      <protection hidden="1"/>
    </xf>
    <xf numFmtId="0" fontId="19" fillId="10" borderId="9" xfId="0" applyFont="1" applyFill="1" applyBorder="1" applyAlignment="1" applyProtection="1">
      <alignment horizontal="center" vertical="center" wrapText="1"/>
      <protection hidden="1"/>
    </xf>
    <xf numFmtId="0" fontId="19" fillId="10" borderId="10" xfId="0" applyFont="1" applyFill="1" applyBorder="1" applyAlignment="1" applyProtection="1">
      <alignment horizontal="center" vertical="center" wrapText="1"/>
      <protection hidden="1"/>
    </xf>
    <xf numFmtId="0" fontId="28" fillId="2" borderId="1" xfId="0" applyFont="1" applyFill="1" applyBorder="1" applyAlignment="1" applyProtection="1">
      <alignment horizontal="left" vertical="center" wrapText="1"/>
      <protection hidden="1"/>
    </xf>
    <xf numFmtId="0" fontId="17" fillId="6" borderId="1" xfId="0" applyFont="1" applyFill="1" applyBorder="1" applyAlignment="1" applyProtection="1">
      <alignment horizontal="center" vertical="center" wrapText="1"/>
      <protection hidden="1"/>
    </xf>
    <xf numFmtId="0" fontId="28" fillId="10" borderId="1" xfId="0" applyFont="1" applyFill="1" applyBorder="1" applyAlignment="1" applyProtection="1">
      <alignment horizontal="center" vertical="center" wrapText="1"/>
      <protection hidden="1"/>
    </xf>
    <xf numFmtId="0" fontId="28" fillId="5" borderId="1" xfId="0" applyFont="1" applyFill="1" applyBorder="1" applyAlignment="1" applyProtection="1">
      <alignment horizontal="right" vertical="center" wrapText="1"/>
      <protection hidden="1"/>
    </xf>
    <xf numFmtId="0" fontId="36" fillId="2" borderId="6" xfId="0" applyFont="1" applyFill="1" applyBorder="1" applyAlignment="1" applyProtection="1">
      <alignment horizontal="left" vertical="center" wrapText="1"/>
    </xf>
    <xf numFmtId="0" fontId="36" fillId="2" borderId="4" xfId="0" applyFont="1" applyFill="1" applyBorder="1" applyAlignment="1" applyProtection="1">
      <alignment horizontal="left" vertical="center" wrapText="1"/>
    </xf>
    <xf numFmtId="0" fontId="36" fillId="2" borderId="5" xfId="0" applyFont="1" applyFill="1" applyBorder="1" applyAlignment="1" applyProtection="1">
      <alignment horizontal="left" vertical="center" wrapText="1"/>
    </xf>
    <xf numFmtId="49" fontId="14"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top" wrapText="1"/>
      <protection locked="0"/>
    </xf>
    <xf numFmtId="0" fontId="10" fillId="10" borderId="1" xfId="0" applyFont="1" applyFill="1" applyBorder="1" applyAlignment="1">
      <alignment horizontal="center" vertical="center" wrapText="1"/>
    </xf>
    <xf numFmtId="0" fontId="12" fillId="9" borderId="0" xfId="0" applyFont="1" applyFill="1" applyAlignment="1">
      <alignment horizontal="center" vertical="center" wrapText="1"/>
    </xf>
    <xf numFmtId="0" fontId="38" fillId="8" borderId="6" xfId="0" applyFont="1" applyFill="1" applyBorder="1" applyAlignment="1">
      <alignment horizontal="justify" vertical="justify" wrapText="1"/>
    </xf>
    <xf numFmtId="0" fontId="38" fillId="8" borderId="4" xfId="0" applyFont="1" applyFill="1" applyBorder="1" applyAlignment="1">
      <alignment horizontal="justify" vertical="justify" wrapText="1"/>
    </xf>
    <xf numFmtId="0" fontId="38" fillId="8" borderId="5" xfId="0" applyFont="1" applyFill="1" applyBorder="1" applyAlignment="1">
      <alignment horizontal="justify" vertical="justify" wrapText="1"/>
    </xf>
    <xf numFmtId="0" fontId="10" fillId="10" borderId="6" xfId="0" applyFont="1" applyFill="1" applyBorder="1" applyAlignment="1" applyProtection="1">
      <alignment horizontal="left" vertical="center" wrapText="1"/>
    </xf>
    <xf numFmtId="0" fontId="10" fillId="10" borderId="5" xfId="0" applyFont="1" applyFill="1" applyBorder="1" applyAlignment="1" applyProtection="1">
      <alignment horizontal="left" vertical="center" wrapText="1"/>
    </xf>
    <xf numFmtId="0" fontId="14" fillId="8" borderId="6" xfId="0" applyFont="1" applyFill="1" applyBorder="1" applyAlignment="1" applyProtection="1">
      <alignment horizontal="center" vertical="center" wrapText="1"/>
    </xf>
    <xf numFmtId="0" fontId="14" fillId="8" borderId="4" xfId="0" applyFont="1" applyFill="1" applyBorder="1" applyAlignment="1" applyProtection="1">
      <alignment horizontal="center" vertical="center" wrapText="1"/>
    </xf>
    <xf numFmtId="0" fontId="14" fillId="8" borderId="5" xfId="0" applyFont="1" applyFill="1" applyBorder="1" applyAlignment="1" applyProtection="1">
      <alignment horizontal="center" vertical="center" wrapText="1"/>
    </xf>
    <xf numFmtId="0" fontId="10" fillId="10" borderId="6" xfId="0" applyFont="1" applyFill="1" applyBorder="1" applyAlignment="1">
      <alignment horizontal="left" vertical="center" wrapText="1"/>
    </xf>
    <xf numFmtId="0" fontId="10" fillId="10" borderId="5" xfId="0" applyFont="1" applyFill="1" applyBorder="1" applyAlignment="1">
      <alignment horizontal="left" vertical="center" wrapText="1"/>
    </xf>
    <xf numFmtId="0" fontId="16" fillId="0" borderId="6" xfId="0" applyFont="1" applyFill="1" applyBorder="1" applyAlignment="1" applyProtection="1">
      <alignment horizontal="center" vertical="center" wrapText="1"/>
      <protection locked="0" hidden="1"/>
    </xf>
    <xf numFmtId="0" fontId="16" fillId="0" borderId="4" xfId="0" applyFont="1" applyFill="1" applyBorder="1" applyAlignment="1" applyProtection="1">
      <alignment horizontal="center" vertical="center" wrapText="1"/>
      <protection locked="0" hidden="1"/>
    </xf>
    <xf numFmtId="0" fontId="16" fillId="0" borderId="5" xfId="0" applyFont="1" applyFill="1" applyBorder="1" applyAlignment="1" applyProtection="1">
      <alignment horizontal="center" vertical="center" wrapText="1"/>
      <protection locked="0" hidden="1"/>
    </xf>
    <xf numFmtId="9" fontId="14" fillId="0" borderId="1" xfId="3" applyFont="1" applyFill="1" applyBorder="1" applyAlignment="1" applyProtection="1">
      <alignment horizontal="center" vertical="center" wrapText="1"/>
      <protection locked="0"/>
    </xf>
    <xf numFmtId="0" fontId="14" fillId="9" borderId="16" xfId="0" applyFont="1" applyFill="1" applyBorder="1" applyAlignment="1" applyProtection="1">
      <alignment horizontal="center" vertical="center" wrapText="1"/>
      <protection hidden="1"/>
    </xf>
    <xf numFmtId="0" fontId="14" fillId="9" borderId="14" xfId="0" applyFont="1" applyFill="1" applyBorder="1" applyAlignment="1" applyProtection="1">
      <alignment horizontal="center" vertical="center" wrapText="1"/>
      <protection hidden="1"/>
    </xf>
    <xf numFmtId="0" fontId="2" fillId="9" borderId="14" xfId="0" applyFont="1" applyFill="1" applyBorder="1" applyAlignment="1" applyProtection="1">
      <alignment horizontal="center" vertical="center" wrapText="1"/>
      <protection hidden="1"/>
    </xf>
    <xf numFmtId="0" fontId="2" fillId="9" borderId="21" xfId="0" applyFont="1" applyFill="1" applyBorder="1" applyAlignment="1" applyProtection="1">
      <alignment horizontal="center" vertical="center" wrapText="1"/>
      <protection hidden="1"/>
    </xf>
    <xf numFmtId="0" fontId="56" fillId="2" borderId="4" xfId="0" applyFont="1" applyFill="1" applyBorder="1" applyAlignment="1" applyProtection="1">
      <alignment horizontal="justify" vertical="justify" wrapText="1"/>
    </xf>
    <xf numFmtId="0" fontId="56" fillId="2" borderId="5" xfId="0" applyFont="1" applyFill="1" applyBorder="1" applyAlignment="1" applyProtection="1">
      <alignment horizontal="justify" vertical="justify" wrapText="1"/>
    </xf>
    <xf numFmtId="0" fontId="35" fillId="2" borderId="1" xfId="0" applyFont="1" applyFill="1" applyBorder="1" applyAlignment="1" applyProtection="1">
      <alignment horizontal="justify" vertical="center" wrapText="1"/>
    </xf>
    <xf numFmtId="49" fontId="14" fillId="0" borderId="9" xfId="0" applyNumberFormat="1" applyFont="1" applyFill="1" applyBorder="1" applyAlignment="1" applyProtection="1">
      <alignment horizontal="center" vertical="center" wrapText="1"/>
      <protection locked="0"/>
    </xf>
    <xf numFmtId="49" fontId="14" fillId="0" borderId="10" xfId="0" applyNumberFormat="1" applyFont="1" applyFill="1" applyBorder="1" applyAlignment="1" applyProtection="1">
      <alignment horizontal="center" vertical="center" wrapText="1"/>
      <protection locked="0"/>
    </xf>
    <xf numFmtId="49" fontId="14" fillId="0" borderId="11" xfId="0" applyNumberFormat="1" applyFont="1" applyFill="1" applyBorder="1" applyAlignment="1" applyProtection="1">
      <alignment horizontal="center" vertical="center" wrapText="1"/>
      <protection locked="0"/>
    </xf>
    <xf numFmtId="49" fontId="14" fillId="0" borderId="12" xfId="0" applyNumberFormat="1" applyFont="1" applyFill="1" applyBorder="1" applyAlignment="1" applyProtection="1">
      <alignment horizontal="center" vertical="center" wrapText="1"/>
      <protection locked="0"/>
    </xf>
    <xf numFmtId="49" fontId="14" fillId="0" borderId="7" xfId="0" applyNumberFormat="1" applyFont="1" applyFill="1" applyBorder="1" applyAlignment="1" applyProtection="1">
      <alignment horizontal="center" vertical="center" wrapText="1"/>
      <protection locked="0"/>
    </xf>
    <xf numFmtId="49" fontId="14" fillId="0" borderId="8"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2" fillId="10" borderId="6"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35" fillId="2" borderId="22" xfId="0" applyFont="1" applyFill="1" applyBorder="1" applyAlignment="1" applyProtection="1">
      <alignment horizontal="left" vertical="center" wrapText="1"/>
      <protection hidden="1"/>
    </xf>
    <xf numFmtId="0" fontId="35" fillId="2" borderId="1" xfId="0" applyFont="1" applyFill="1" applyBorder="1" applyAlignment="1" applyProtection="1">
      <alignment horizontal="left" vertical="center" wrapText="1"/>
      <protection hidden="1"/>
    </xf>
    <xf numFmtId="0" fontId="35" fillId="3" borderId="1" xfId="0" applyNumberFormat="1" applyFont="1" applyFill="1" applyBorder="1" applyAlignment="1" applyProtection="1">
      <alignment horizontal="left" vertical="center" wrapText="1"/>
      <protection locked="0"/>
    </xf>
    <xf numFmtId="0" fontId="14" fillId="10" borderId="22" xfId="0" applyFont="1" applyFill="1" applyBorder="1" applyAlignment="1" applyProtection="1">
      <alignment horizontal="left" vertical="center" wrapText="1"/>
      <protection hidden="1"/>
    </xf>
    <xf numFmtId="0" fontId="14" fillId="10" borderId="1" xfId="0" applyFont="1" applyFill="1" applyBorder="1" applyAlignment="1" applyProtection="1">
      <alignment horizontal="left" vertical="center" wrapText="1"/>
      <protection hidden="1"/>
    </xf>
    <xf numFmtId="0" fontId="14" fillId="10" borderId="1" xfId="0" applyFont="1" applyFill="1" applyBorder="1" applyAlignment="1" applyProtection="1">
      <alignment horizontal="center" vertical="center" wrapText="1"/>
      <protection hidden="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xf numFmtId="0" fontId="52" fillId="0" borderId="37" xfId="0" applyFont="1" applyFill="1" applyBorder="1" applyAlignment="1">
      <alignment horizontal="center" vertical="center" wrapText="1"/>
    </xf>
    <xf numFmtId="0" fontId="2" fillId="9" borderId="25" xfId="0" applyFont="1" applyFill="1" applyBorder="1" applyAlignment="1" applyProtection="1">
      <alignment horizontal="center" vertical="center" wrapText="1"/>
      <protection hidden="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0" fillId="0" borderId="0" xfId="0" applyFont="1" applyBorder="1" applyAlignment="1" applyProtection="1">
      <alignment horizontal="center" wrapText="1"/>
      <protection hidden="1"/>
    </xf>
    <xf numFmtId="0" fontId="31" fillId="2" borderId="6" xfId="0" applyFont="1" applyFill="1" applyBorder="1" applyAlignment="1" applyProtection="1">
      <alignment horizontal="left" vertical="center" wrapText="1"/>
      <protection hidden="1"/>
    </xf>
    <xf numFmtId="0" fontId="31" fillId="2" borderId="5" xfId="0" applyFont="1" applyFill="1" applyBorder="1" applyAlignment="1" applyProtection="1">
      <alignment horizontal="left" vertical="center" wrapText="1"/>
      <protection hidden="1"/>
    </xf>
    <xf numFmtId="0" fontId="30" fillId="10" borderId="1" xfId="0" applyFont="1" applyFill="1" applyBorder="1" applyAlignment="1" applyProtection="1">
      <alignment horizontal="center" vertical="center" wrapText="1"/>
      <protection hidden="1"/>
    </xf>
    <xf numFmtId="0" fontId="17" fillId="6" borderId="1" xfId="0" applyFont="1" applyFill="1" applyBorder="1" applyAlignment="1" applyProtection="1">
      <alignment horizontal="left" vertical="center" wrapText="1"/>
      <protection hidden="1"/>
    </xf>
    <xf numFmtId="0" fontId="29" fillId="2" borderId="26" xfId="0" applyFont="1" applyFill="1" applyBorder="1" applyAlignment="1" applyProtection="1">
      <alignment horizontal="left" vertical="center" wrapText="1"/>
      <protection hidden="1"/>
    </xf>
    <xf numFmtId="0" fontId="17" fillId="6" borderId="6" xfId="0" applyFont="1" applyFill="1" applyBorder="1" applyAlignment="1" applyProtection="1">
      <alignment horizontal="right" vertical="center" wrapText="1"/>
      <protection hidden="1"/>
    </xf>
    <xf numFmtId="0" fontId="17" fillId="6" borderId="5" xfId="0" applyFont="1" applyFill="1" applyBorder="1" applyAlignment="1" applyProtection="1">
      <alignment horizontal="right" vertical="center" wrapText="1"/>
      <protection hidden="1"/>
    </xf>
    <xf numFmtId="0" fontId="28" fillId="10" borderId="1" xfId="0" applyFont="1" applyFill="1" applyBorder="1" applyAlignment="1" applyProtection="1">
      <alignment horizontal="left" vertical="center" wrapText="1"/>
      <protection hidden="1"/>
    </xf>
    <xf numFmtId="0" fontId="53" fillId="2" borderId="1" xfId="0" applyFont="1" applyFill="1" applyBorder="1" applyAlignment="1" applyProtection="1">
      <alignment horizontal="left" vertical="center" wrapText="1"/>
      <protection hidden="1"/>
    </xf>
    <xf numFmtId="0" fontId="0" fillId="0" borderId="0" xfId="0" applyFont="1" applyBorder="1" applyAlignment="1">
      <alignment horizontal="center" wrapText="1"/>
    </xf>
    <xf numFmtId="0" fontId="10" fillId="10" borderId="1" xfId="0" applyFont="1" applyFill="1" applyBorder="1" applyAlignment="1">
      <alignment horizontal="left" vertical="center" wrapText="1"/>
    </xf>
    <xf numFmtId="0" fontId="38" fillId="8" borderId="38" xfId="0" applyFont="1" applyFill="1" applyBorder="1" applyAlignment="1">
      <alignment horizontal="justify" vertical="justify" wrapText="1"/>
    </xf>
    <xf numFmtId="0" fontId="38" fillId="8" borderId="39" xfId="0" applyFont="1" applyFill="1" applyBorder="1" applyAlignment="1">
      <alignment horizontal="justify" vertical="justify" wrapText="1"/>
    </xf>
    <xf numFmtId="0" fontId="38" fillId="8" borderId="40" xfId="0" applyFont="1" applyFill="1" applyBorder="1" applyAlignment="1">
      <alignment horizontal="justify" vertical="justify" wrapText="1"/>
    </xf>
  </cellXfs>
  <cellStyles count="5">
    <cellStyle name="Milliers 2" xfId="1"/>
    <cellStyle name="Moneda" xfId="4" builtinId="4"/>
    <cellStyle name="Normal" xfId="0" builtinId="0"/>
    <cellStyle name="Normal 2" xfId="2"/>
    <cellStyle name="Porcentaje" xfId="3" builtinId="5"/>
  </cellStyles>
  <dxfs count="701">
    <dxf>
      <font>
        <b val="0"/>
        <i val="0"/>
        <strike val="0"/>
        <condense val="0"/>
        <extend val="0"/>
        <outline val="0"/>
        <shadow val="0"/>
        <u val="none"/>
        <vertAlign val="baseline"/>
        <sz val="11"/>
        <color rgb="FF000000"/>
        <name val="Arial Narrow"/>
        <scheme val="none"/>
      </font>
      <fill>
        <patternFill patternType="none">
          <fgColor indexed="64"/>
          <bgColor auto="1"/>
        </patternFill>
      </fill>
      <alignment horizontal="general" vertical="center" textRotation="0" wrapText="1" indent="0" justifyLastLine="0" shrinkToFit="0" readingOrder="0"/>
      <border diagonalUp="0" diagonalDown="0" outline="0">
        <left/>
        <right/>
        <top/>
        <bottom style="medium">
          <color rgb="FFA0B0C0"/>
        </bottom>
      </border>
    </dxf>
    <dxf>
      <border outline="0">
        <left style="medium">
          <color rgb="FFA0B0C0"/>
        </left>
        <right style="medium">
          <color rgb="FFA0B0C0"/>
        </right>
        <top style="medium">
          <color rgb="FFA0B0C0"/>
        </top>
        <bottom style="medium">
          <color rgb="FFA0B0C0"/>
        </bottom>
      </border>
    </dxf>
    <dxf>
      <font>
        <b val="0"/>
        <i val="0"/>
        <strike val="0"/>
        <condense val="0"/>
        <extend val="0"/>
        <outline val="0"/>
        <shadow val="0"/>
        <u val="none"/>
        <vertAlign val="baseline"/>
        <sz val="11"/>
        <color rgb="FF000000"/>
        <name val="Arial Narrow"/>
        <scheme val="none"/>
      </font>
      <fill>
        <patternFill patternType="none">
          <fgColor indexed="64"/>
          <bgColor auto="1"/>
        </patternFill>
      </fill>
      <alignment horizontal="general" vertical="center" textRotation="0" wrapText="1" indent="0" justifyLastLine="0" shrinkToFit="0" readingOrder="0"/>
    </dxf>
    <dxf>
      <border outline="0">
        <bottom style="medium">
          <color rgb="FFA0B0C0"/>
        </bottom>
      </border>
    </dxf>
    <dxf>
      <font>
        <b/>
        <i val="0"/>
        <strike val="0"/>
        <condense val="0"/>
        <extend val="0"/>
        <outline val="0"/>
        <shadow val="0"/>
        <u val="none"/>
        <vertAlign val="baseline"/>
        <sz val="11"/>
        <color rgb="FF333333"/>
        <name val="Arial Narrow"/>
        <scheme val="none"/>
      </font>
      <fill>
        <patternFill patternType="solid">
          <fgColor indexed="64"/>
          <bgColor rgb="FFEFE7DE"/>
        </patternFill>
      </fill>
      <alignment horizontal="center"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2"/>
        <color theme="1"/>
        <name val="Calibri"/>
        <scheme val="minor"/>
      </font>
      <alignment horizontal="center" vertical="center" textRotation="0" wrapText="0" indent="0" justifyLastLine="0" shrinkToFit="0" readingOrder="0"/>
    </dxf>
    <dxf>
      <font>
        <strike val="0"/>
        <outline val="0"/>
        <shadow val="0"/>
        <u val="none"/>
        <vertAlign val="baseline"/>
        <sz val="12"/>
        <color theme="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4"/>
        <color theme="1"/>
        <name val="Calibri"/>
        <scheme val="minor"/>
      </font>
      <numFmt numFmtId="165" formatCode="#,##0.00\ &quot;€&quo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Calibri"/>
        <scheme val="minor"/>
      </font>
      <numFmt numFmtId="165" formatCode="#,##0.00\ &quot;€&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65" formatCode="#,##0.00\ &quot;€&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68" formatCode="[$-C0A]mmmm\-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thin">
          <color rgb="FF000000"/>
        </left>
        <right style="thin">
          <color rgb="FF000000"/>
        </right>
        <top style="thin">
          <color rgb="FF000000"/>
        </top>
        <bottom style="thin">
          <color rgb="FF000000"/>
        </bottom>
      </border>
    </dxf>
    <dxf>
      <protection locked="1" hidden="1"/>
    </dxf>
    <dxf>
      <font>
        <b/>
        <i val="0"/>
        <strike val="0"/>
        <condense val="0"/>
        <extend val="0"/>
        <outline val="0"/>
        <shadow val="0"/>
        <u val="none"/>
        <vertAlign val="baseline"/>
        <sz val="13"/>
        <color auto="1"/>
        <name val="Calibri"/>
        <scheme val="none"/>
      </font>
      <fill>
        <patternFill patternType="solid">
          <fgColor indexed="64"/>
          <bgColor theme="0" tint="-0.14999847407452621"/>
        </patternFill>
      </fill>
      <alignment horizontal="center" vertical="center" textRotation="0" wrapText="1" indent="0" justifyLastLine="0" shrinkToFit="0" readingOrder="0"/>
      <protection locked="1" hidden="1"/>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fgColor theme="7"/>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ED8479"/>
        </patternFill>
      </fill>
    </dxf>
    <dxf>
      <font>
        <color rgb="FFC00000"/>
      </font>
      <fill>
        <patternFill>
          <bgColor rgb="FFED8479"/>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C00000"/>
      </font>
      <fill>
        <patternFill>
          <bgColor rgb="FFED8479"/>
        </patternFill>
      </fill>
    </dxf>
    <dxf>
      <font>
        <color rgb="FFC00000"/>
      </font>
      <fill>
        <patternFill>
          <bgColor rgb="FFF08A88"/>
        </patternFill>
      </fill>
    </dxf>
    <dxf>
      <fill>
        <patternFill>
          <bgColor rgb="FFFF0000"/>
        </patternFill>
      </fill>
    </dxf>
    <dxf>
      <font>
        <color rgb="FFC00000"/>
      </font>
      <fill>
        <patternFill>
          <bgColor rgb="FFED8479"/>
        </patternFill>
      </fill>
    </dxf>
    <dxf>
      <font>
        <color rgb="FFC00000"/>
      </font>
      <fill>
        <patternFill>
          <bgColor rgb="FFED8479"/>
        </patternFill>
      </fill>
    </dxf>
    <dxf>
      <font>
        <color rgb="FFC00000"/>
      </font>
      <fill>
        <patternFill>
          <bgColor rgb="FFED8479"/>
        </patternFill>
      </fill>
    </dxf>
    <dxf>
      <font>
        <b/>
        <i val="0"/>
        <strike val="0"/>
        <condense val="0"/>
        <extend val="0"/>
        <outline val="0"/>
        <shadow val="0"/>
        <u val="none"/>
        <vertAlign val="baseline"/>
        <sz val="14"/>
        <color theme="1"/>
        <name val="Calibri"/>
        <scheme val="minor"/>
      </font>
      <numFmt numFmtId="165" formatCode="#,##0.00\ &quot;€&quo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Calibri"/>
        <scheme val="minor"/>
      </font>
      <numFmt numFmtId="165" formatCode="#,##0.00\ &quot;€&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65" formatCode="#,##0.00\ &quot;€&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68" formatCode="[$-C0A]mmmm\-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thin">
          <color rgb="FF000000"/>
        </left>
        <right style="thin">
          <color rgb="FF000000"/>
        </right>
        <top style="thin">
          <color rgb="FF000000"/>
        </top>
        <bottom style="thin">
          <color rgb="FF000000"/>
        </bottom>
      </border>
    </dxf>
    <dxf>
      <protection locked="1" hidden="1"/>
    </dxf>
    <dxf>
      <font>
        <b/>
        <i val="0"/>
        <strike val="0"/>
        <condense val="0"/>
        <extend val="0"/>
        <outline val="0"/>
        <shadow val="0"/>
        <u val="none"/>
        <vertAlign val="baseline"/>
        <sz val="13"/>
        <color auto="1"/>
        <name val="Calibri"/>
        <scheme val="none"/>
      </font>
      <fill>
        <patternFill patternType="solid">
          <fgColor indexed="64"/>
          <bgColor theme="0" tint="-0.14999847407452621"/>
        </patternFill>
      </fill>
      <alignment horizontal="center" vertical="center" textRotation="0" wrapText="1" indent="0" justifyLastLine="0" shrinkToFit="0" readingOrder="0"/>
      <protection locked="1" hidden="1"/>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fgColor theme="7"/>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ED8479"/>
        </patternFill>
      </fill>
    </dxf>
    <dxf>
      <font>
        <color rgb="FFC00000"/>
      </font>
      <fill>
        <patternFill>
          <bgColor rgb="FFED8479"/>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C00000"/>
      </font>
      <fill>
        <patternFill>
          <bgColor rgb="FFED8479"/>
        </patternFill>
      </fill>
    </dxf>
    <dxf>
      <font>
        <color rgb="FFC00000"/>
      </font>
      <fill>
        <patternFill>
          <bgColor rgb="FFF08A88"/>
        </patternFill>
      </fill>
    </dxf>
    <dxf>
      <fill>
        <patternFill>
          <bgColor rgb="FFFF0000"/>
        </patternFill>
      </fill>
    </dxf>
    <dxf>
      <font>
        <color rgb="FFC00000"/>
      </font>
      <fill>
        <patternFill>
          <bgColor rgb="FFED8479"/>
        </patternFill>
      </fill>
    </dxf>
    <dxf>
      <font>
        <color rgb="FFC00000"/>
      </font>
      <fill>
        <patternFill>
          <bgColor rgb="FFED8479"/>
        </patternFill>
      </fill>
    </dxf>
    <dxf>
      <font>
        <color rgb="FFC00000"/>
      </font>
      <fill>
        <patternFill>
          <bgColor rgb="FFED8479"/>
        </patternFill>
      </fill>
    </dxf>
    <dxf>
      <font>
        <b/>
        <i val="0"/>
        <strike val="0"/>
        <condense val="0"/>
        <extend val="0"/>
        <outline val="0"/>
        <shadow val="0"/>
        <u val="none"/>
        <vertAlign val="baseline"/>
        <sz val="14"/>
        <color theme="1"/>
        <name val="Calibri"/>
        <scheme val="minor"/>
      </font>
      <numFmt numFmtId="165" formatCode="#,##0.00\ &quot;€&quo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Calibri"/>
        <scheme val="minor"/>
      </font>
      <numFmt numFmtId="165" formatCode="#,##0.00\ &quot;€&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65" formatCode="#,##0.00\ &quot;€&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68" formatCode="[$-C0A]mmmm\-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thin">
          <color rgb="FF000000"/>
        </left>
        <right style="thin">
          <color rgb="FF000000"/>
        </right>
        <top style="thin">
          <color rgb="FF000000"/>
        </top>
        <bottom style="thin">
          <color rgb="FF000000"/>
        </bottom>
      </border>
    </dxf>
    <dxf>
      <protection locked="1" hidden="1"/>
    </dxf>
    <dxf>
      <font>
        <b/>
        <i val="0"/>
        <strike val="0"/>
        <condense val="0"/>
        <extend val="0"/>
        <outline val="0"/>
        <shadow val="0"/>
        <u val="none"/>
        <vertAlign val="baseline"/>
        <sz val="13"/>
        <color auto="1"/>
        <name val="Calibri"/>
        <scheme val="none"/>
      </font>
      <fill>
        <patternFill patternType="solid">
          <fgColor indexed="64"/>
          <bgColor theme="0" tint="-0.14999847407452621"/>
        </patternFill>
      </fill>
      <alignment horizontal="center" vertical="center" textRotation="0" wrapText="1" indent="0" justifyLastLine="0" shrinkToFit="0" readingOrder="0"/>
      <protection locked="1" hidden="1"/>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fgColor theme="7"/>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ED8479"/>
        </patternFill>
      </fill>
    </dxf>
    <dxf>
      <font>
        <color rgb="FFC00000"/>
      </font>
      <fill>
        <patternFill>
          <bgColor rgb="FFED8479"/>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C00000"/>
      </font>
      <fill>
        <patternFill>
          <bgColor rgb="FFED8479"/>
        </patternFill>
      </fill>
    </dxf>
    <dxf>
      <font>
        <color rgb="FFC00000"/>
      </font>
      <fill>
        <patternFill>
          <bgColor rgb="FFF08A88"/>
        </patternFill>
      </fill>
    </dxf>
    <dxf>
      <fill>
        <patternFill>
          <bgColor rgb="FFFF0000"/>
        </patternFill>
      </fill>
    </dxf>
    <dxf>
      <font>
        <color rgb="FFC00000"/>
      </font>
      <fill>
        <patternFill>
          <bgColor rgb="FFED8479"/>
        </patternFill>
      </fill>
    </dxf>
    <dxf>
      <font>
        <color rgb="FFC00000"/>
      </font>
      <fill>
        <patternFill>
          <bgColor rgb="FFED8479"/>
        </patternFill>
      </fill>
    </dxf>
    <dxf>
      <font>
        <color rgb="FFC00000"/>
      </font>
      <fill>
        <patternFill>
          <bgColor rgb="FFED8479"/>
        </patternFill>
      </fill>
    </dxf>
    <dxf>
      <font>
        <b/>
        <i val="0"/>
        <strike val="0"/>
        <condense val="0"/>
        <extend val="0"/>
        <outline val="0"/>
        <shadow val="0"/>
        <u val="none"/>
        <vertAlign val="baseline"/>
        <sz val="14"/>
        <color theme="1"/>
        <name val="Calibri"/>
        <scheme val="minor"/>
      </font>
      <numFmt numFmtId="165" formatCode="#,##0.00\ &quot;€&quo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Calibri"/>
        <scheme val="minor"/>
      </font>
      <numFmt numFmtId="165" formatCode="#,##0.00\ &quot;€&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65" formatCode="#,##0.00\ &quot;€&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68" formatCode="[$-C0A]mmmm\-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thin">
          <color rgb="FF000000"/>
        </left>
        <right style="thin">
          <color rgb="FF000000"/>
        </right>
        <top style="thin">
          <color rgb="FF000000"/>
        </top>
        <bottom style="thin">
          <color rgb="FF000000"/>
        </bottom>
      </border>
    </dxf>
    <dxf>
      <protection locked="1" hidden="1"/>
    </dxf>
    <dxf>
      <font>
        <b/>
        <i val="0"/>
        <strike val="0"/>
        <condense val="0"/>
        <extend val="0"/>
        <outline val="0"/>
        <shadow val="0"/>
        <u val="none"/>
        <vertAlign val="baseline"/>
        <sz val="13"/>
        <color auto="1"/>
        <name val="Calibri"/>
        <scheme val="none"/>
      </font>
      <fill>
        <patternFill patternType="solid">
          <fgColor indexed="64"/>
          <bgColor theme="0" tint="-0.14999847407452621"/>
        </patternFill>
      </fill>
      <alignment horizontal="center" vertical="center" textRotation="0" wrapText="1" indent="0" justifyLastLine="0" shrinkToFit="0" readingOrder="0"/>
      <protection locked="1" hidden="1"/>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fgColor theme="7"/>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ED8479"/>
        </patternFill>
      </fill>
    </dxf>
    <dxf>
      <font>
        <color rgb="FFC00000"/>
      </font>
      <fill>
        <patternFill>
          <bgColor rgb="FFED8479"/>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C00000"/>
      </font>
      <fill>
        <patternFill>
          <bgColor rgb="FFED8479"/>
        </patternFill>
      </fill>
    </dxf>
    <dxf>
      <font>
        <color rgb="FFC00000"/>
      </font>
      <fill>
        <patternFill>
          <bgColor rgb="FFF08A88"/>
        </patternFill>
      </fill>
    </dxf>
    <dxf>
      <fill>
        <patternFill>
          <bgColor rgb="FFFF0000"/>
        </patternFill>
      </fill>
    </dxf>
    <dxf>
      <font>
        <color rgb="FFC00000"/>
      </font>
      <fill>
        <patternFill>
          <bgColor rgb="FFED8479"/>
        </patternFill>
      </fill>
    </dxf>
    <dxf>
      <font>
        <color rgb="FFC00000"/>
      </font>
      <fill>
        <patternFill>
          <bgColor rgb="FFED8479"/>
        </patternFill>
      </fill>
    </dxf>
    <dxf>
      <font>
        <color rgb="FFC00000"/>
      </font>
      <fill>
        <patternFill>
          <bgColor rgb="FFED8479"/>
        </patternFill>
      </fill>
    </dxf>
    <dxf>
      <font>
        <b/>
        <i val="0"/>
        <strike val="0"/>
        <condense val="0"/>
        <extend val="0"/>
        <outline val="0"/>
        <shadow val="0"/>
        <u val="none"/>
        <vertAlign val="baseline"/>
        <sz val="14"/>
        <color theme="1"/>
        <name val="Calibri"/>
        <scheme val="minor"/>
      </font>
      <numFmt numFmtId="165" formatCode="#,##0.00\ &quot;€&quo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Calibri"/>
        <scheme val="minor"/>
      </font>
      <numFmt numFmtId="165" formatCode="#,##0.00\ &quot;€&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65" formatCode="#,##0.00\ &quot;€&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68" formatCode="[$-C0A]mmmm\-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thin">
          <color rgb="FF000000"/>
        </left>
        <right style="thin">
          <color rgb="FF000000"/>
        </right>
        <top style="thin">
          <color rgb="FF000000"/>
        </top>
        <bottom style="thin">
          <color rgb="FF000000"/>
        </bottom>
      </border>
    </dxf>
    <dxf>
      <protection locked="1" hidden="1"/>
    </dxf>
    <dxf>
      <font>
        <b/>
        <i val="0"/>
        <strike val="0"/>
        <condense val="0"/>
        <extend val="0"/>
        <outline val="0"/>
        <shadow val="0"/>
        <u val="none"/>
        <vertAlign val="baseline"/>
        <sz val="13"/>
        <color auto="1"/>
        <name val="Calibri"/>
        <scheme val="none"/>
      </font>
      <fill>
        <patternFill patternType="solid">
          <fgColor indexed="64"/>
          <bgColor theme="0" tint="-0.14999847407452621"/>
        </patternFill>
      </fill>
      <alignment horizontal="center" vertical="center" textRotation="0" wrapText="1" indent="0" justifyLastLine="0" shrinkToFit="0" readingOrder="0"/>
      <protection locked="1" hidden="1"/>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fgColor theme="7"/>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ED8479"/>
        </patternFill>
      </fill>
    </dxf>
    <dxf>
      <font>
        <color rgb="FFC00000"/>
      </font>
      <fill>
        <patternFill>
          <bgColor rgb="FFED8479"/>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C00000"/>
      </font>
      <fill>
        <patternFill>
          <bgColor rgb="FFED8479"/>
        </patternFill>
      </fill>
    </dxf>
    <dxf>
      <font>
        <color rgb="FFC00000"/>
      </font>
      <fill>
        <patternFill>
          <bgColor rgb="FFF08A88"/>
        </patternFill>
      </fill>
    </dxf>
    <dxf>
      <fill>
        <patternFill>
          <bgColor rgb="FFFF0000"/>
        </patternFill>
      </fill>
    </dxf>
    <dxf>
      <font>
        <color rgb="FFC00000"/>
      </font>
      <fill>
        <patternFill>
          <bgColor rgb="FFED8479"/>
        </patternFill>
      </fill>
    </dxf>
    <dxf>
      <font>
        <color rgb="FFC00000"/>
      </font>
      <fill>
        <patternFill>
          <bgColor rgb="FFED8479"/>
        </patternFill>
      </fill>
    </dxf>
    <dxf>
      <font>
        <color rgb="FFC00000"/>
      </font>
      <fill>
        <patternFill>
          <bgColor rgb="FFED8479"/>
        </patternFill>
      </fill>
    </dxf>
    <dxf>
      <font>
        <b/>
        <i val="0"/>
        <strike val="0"/>
        <condense val="0"/>
        <extend val="0"/>
        <outline val="0"/>
        <shadow val="0"/>
        <u val="none"/>
        <vertAlign val="baseline"/>
        <sz val="14"/>
        <color theme="1"/>
        <name val="Calibri"/>
        <scheme val="minor"/>
      </font>
      <numFmt numFmtId="165" formatCode="#,##0.00\ &quot;€&quo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Calibri"/>
        <scheme val="minor"/>
      </font>
      <numFmt numFmtId="165" formatCode="#,##0.00\ &quot;€&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65" formatCode="#,##0.00\ &quot;€&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68" formatCode="[$-C0A]mmmm\-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thin">
          <color rgb="FF000000"/>
        </left>
        <right style="thin">
          <color rgb="FF000000"/>
        </right>
        <top style="thin">
          <color rgb="FF000000"/>
        </top>
        <bottom style="thin">
          <color rgb="FF000000"/>
        </bottom>
      </border>
    </dxf>
    <dxf>
      <protection locked="1" hidden="1"/>
    </dxf>
    <dxf>
      <font>
        <b/>
        <i val="0"/>
        <strike val="0"/>
        <condense val="0"/>
        <extend val="0"/>
        <outline val="0"/>
        <shadow val="0"/>
        <u val="none"/>
        <vertAlign val="baseline"/>
        <sz val="13"/>
        <color auto="1"/>
        <name val="Calibri"/>
        <scheme val="none"/>
      </font>
      <fill>
        <patternFill patternType="solid">
          <fgColor indexed="64"/>
          <bgColor theme="0" tint="-0.14999847407452621"/>
        </patternFill>
      </fill>
      <alignment horizontal="center" vertical="center" textRotation="0" wrapText="1" indent="0" justifyLastLine="0" shrinkToFit="0" readingOrder="0"/>
      <protection locked="1" hidden="1"/>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fgColor theme="7"/>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ED8479"/>
        </patternFill>
      </fill>
    </dxf>
    <dxf>
      <font>
        <color rgb="FFC00000"/>
      </font>
      <fill>
        <patternFill>
          <bgColor rgb="FFED8479"/>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C00000"/>
      </font>
      <fill>
        <patternFill>
          <bgColor rgb="FFED8479"/>
        </patternFill>
      </fill>
    </dxf>
    <dxf>
      <font>
        <color rgb="FFC00000"/>
      </font>
      <fill>
        <patternFill>
          <bgColor rgb="FFF08A88"/>
        </patternFill>
      </fill>
    </dxf>
    <dxf>
      <fill>
        <patternFill>
          <bgColor rgb="FFFF0000"/>
        </patternFill>
      </fill>
    </dxf>
    <dxf>
      <font>
        <color rgb="FFC00000"/>
      </font>
      <fill>
        <patternFill>
          <bgColor rgb="FFED8479"/>
        </patternFill>
      </fill>
    </dxf>
    <dxf>
      <font>
        <color rgb="FFC00000"/>
      </font>
      <fill>
        <patternFill>
          <bgColor rgb="FFED8479"/>
        </patternFill>
      </fill>
    </dxf>
    <dxf>
      <font>
        <color rgb="FFC00000"/>
      </font>
      <fill>
        <patternFill>
          <bgColor rgb="FFED8479"/>
        </patternFill>
      </fill>
    </dxf>
    <dxf>
      <font>
        <b/>
        <i val="0"/>
        <strike val="0"/>
        <condense val="0"/>
        <extend val="0"/>
        <outline val="0"/>
        <shadow val="0"/>
        <u val="none"/>
        <vertAlign val="baseline"/>
        <sz val="14"/>
        <color theme="1"/>
        <name val="Calibri"/>
        <scheme val="minor"/>
      </font>
      <numFmt numFmtId="165" formatCode="#,##0.00\ &quot;€&quo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Calibri"/>
        <scheme val="minor"/>
      </font>
      <numFmt numFmtId="165" formatCode="#,##0.00\ &quot;€&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65" formatCode="#,##0.00\ &quot;€&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68" formatCode="[$-C0A]mmmm\-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thin">
          <color rgb="FF000000"/>
        </left>
        <right style="thin">
          <color rgb="FF000000"/>
        </right>
        <top style="thin">
          <color rgb="FF000000"/>
        </top>
        <bottom style="thin">
          <color rgb="FF000000"/>
        </bottom>
      </border>
    </dxf>
    <dxf>
      <protection locked="1" hidden="1"/>
    </dxf>
    <dxf>
      <font>
        <b/>
        <i val="0"/>
        <strike val="0"/>
        <condense val="0"/>
        <extend val="0"/>
        <outline val="0"/>
        <shadow val="0"/>
        <u val="none"/>
        <vertAlign val="baseline"/>
        <sz val="13"/>
        <color auto="1"/>
        <name val="Calibri"/>
        <scheme val="none"/>
      </font>
      <fill>
        <patternFill patternType="solid">
          <fgColor indexed="64"/>
          <bgColor theme="0" tint="-0.14999847407452621"/>
        </patternFill>
      </fill>
      <alignment horizontal="center" vertical="center" textRotation="0" wrapText="1" indent="0" justifyLastLine="0" shrinkToFit="0" readingOrder="0"/>
      <protection locked="1" hidden="1"/>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fgColor theme="7"/>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ED8479"/>
        </patternFill>
      </fill>
    </dxf>
    <dxf>
      <font>
        <color rgb="FFC00000"/>
      </font>
      <fill>
        <patternFill>
          <bgColor rgb="FFED8479"/>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C00000"/>
      </font>
      <fill>
        <patternFill>
          <bgColor rgb="FFED8479"/>
        </patternFill>
      </fill>
    </dxf>
    <dxf>
      <font>
        <color rgb="FFC00000"/>
      </font>
      <fill>
        <patternFill>
          <bgColor rgb="FFF08A88"/>
        </patternFill>
      </fill>
    </dxf>
    <dxf>
      <fill>
        <patternFill>
          <bgColor rgb="FFFF0000"/>
        </patternFill>
      </fill>
    </dxf>
    <dxf>
      <font>
        <color rgb="FFC00000"/>
      </font>
      <fill>
        <patternFill>
          <bgColor rgb="FFED8479"/>
        </patternFill>
      </fill>
    </dxf>
    <dxf>
      <font>
        <color rgb="FFC00000"/>
      </font>
      <fill>
        <patternFill>
          <bgColor rgb="FFED8479"/>
        </patternFill>
      </fill>
    </dxf>
    <dxf>
      <font>
        <color rgb="FFC00000"/>
      </font>
      <fill>
        <patternFill>
          <bgColor rgb="FFED8479"/>
        </patternFill>
      </fill>
    </dxf>
    <dxf>
      <font>
        <b/>
        <i val="0"/>
        <strike val="0"/>
        <condense val="0"/>
        <extend val="0"/>
        <outline val="0"/>
        <shadow val="0"/>
        <u val="none"/>
        <vertAlign val="baseline"/>
        <sz val="14"/>
        <color theme="1"/>
        <name val="Calibri"/>
        <scheme val="minor"/>
      </font>
      <numFmt numFmtId="165" formatCode="#,##0.00\ &quot;€&quo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Calibri"/>
        <scheme val="minor"/>
      </font>
      <numFmt numFmtId="165" formatCode="#,##0.00\ &quot;€&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65" formatCode="#,##0.00\ &quot;€&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68" formatCode="[$-C0A]mmmm\-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thin">
          <color rgb="FF000000"/>
        </left>
        <right style="thin">
          <color rgb="FF000000"/>
        </right>
        <top style="thin">
          <color rgb="FF000000"/>
        </top>
        <bottom style="thin">
          <color rgb="FF000000"/>
        </bottom>
      </border>
    </dxf>
    <dxf>
      <protection locked="1" hidden="1"/>
    </dxf>
    <dxf>
      <font>
        <b/>
        <i val="0"/>
        <strike val="0"/>
        <condense val="0"/>
        <extend val="0"/>
        <outline val="0"/>
        <shadow val="0"/>
        <u val="none"/>
        <vertAlign val="baseline"/>
        <sz val="13"/>
        <color auto="1"/>
        <name val="Calibri"/>
        <scheme val="none"/>
      </font>
      <fill>
        <patternFill patternType="solid">
          <fgColor indexed="64"/>
          <bgColor theme="0" tint="-0.14999847407452621"/>
        </patternFill>
      </fill>
      <alignment horizontal="center" vertical="center" textRotation="0" wrapText="1" indent="0" justifyLastLine="0" shrinkToFit="0" readingOrder="0"/>
      <protection locked="1" hidden="1"/>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fgColor theme="7"/>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ED8479"/>
        </patternFill>
      </fill>
    </dxf>
    <dxf>
      <font>
        <color rgb="FFC00000"/>
      </font>
      <fill>
        <patternFill>
          <bgColor rgb="FFED8479"/>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C00000"/>
      </font>
      <fill>
        <patternFill>
          <bgColor rgb="FFED8479"/>
        </patternFill>
      </fill>
    </dxf>
    <dxf>
      <font>
        <color rgb="FFC00000"/>
      </font>
      <fill>
        <patternFill>
          <bgColor rgb="FFF08A88"/>
        </patternFill>
      </fill>
    </dxf>
    <dxf>
      <fill>
        <patternFill>
          <bgColor rgb="FFFF0000"/>
        </patternFill>
      </fill>
    </dxf>
    <dxf>
      <font>
        <color rgb="FFC00000"/>
      </font>
      <fill>
        <patternFill>
          <bgColor rgb="FFED8479"/>
        </patternFill>
      </fill>
    </dxf>
    <dxf>
      <font>
        <color rgb="FFC00000"/>
      </font>
      <fill>
        <patternFill>
          <bgColor rgb="FFED8479"/>
        </patternFill>
      </fill>
    </dxf>
    <dxf>
      <font>
        <color rgb="FFC00000"/>
      </font>
      <fill>
        <patternFill>
          <bgColor rgb="FFED8479"/>
        </patternFill>
      </fill>
    </dxf>
    <dxf>
      <font>
        <b/>
        <i val="0"/>
        <strike val="0"/>
        <condense val="0"/>
        <extend val="0"/>
        <outline val="0"/>
        <shadow val="0"/>
        <u val="none"/>
        <vertAlign val="baseline"/>
        <sz val="14"/>
        <color theme="1"/>
        <name val="Calibri"/>
        <scheme val="minor"/>
      </font>
      <numFmt numFmtId="165" formatCode="#,##0.00\ &quot;€&quo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Calibri"/>
        <scheme val="minor"/>
      </font>
      <numFmt numFmtId="165" formatCode="#,##0.00\ &quot;€&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65" formatCode="#,##0.00\ &quot;€&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68" formatCode="[$-C0A]mmmm\-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thin">
          <color rgb="FF000000"/>
        </left>
        <right style="thin">
          <color rgb="FF000000"/>
        </right>
        <top style="thin">
          <color rgb="FF000000"/>
        </top>
        <bottom style="thin">
          <color rgb="FF000000"/>
        </bottom>
      </border>
    </dxf>
    <dxf>
      <protection locked="1" hidden="1"/>
    </dxf>
    <dxf>
      <font>
        <b/>
        <i val="0"/>
        <strike val="0"/>
        <condense val="0"/>
        <extend val="0"/>
        <outline val="0"/>
        <shadow val="0"/>
        <u val="none"/>
        <vertAlign val="baseline"/>
        <sz val="13"/>
        <color auto="1"/>
        <name val="Calibri"/>
        <scheme val="none"/>
      </font>
      <fill>
        <patternFill patternType="solid">
          <fgColor indexed="64"/>
          <bgColor theme="0" tint="-0.14999847407452621"/>
        </patternFill>
      </fill>
      <alignment horizontal="center" vertical="center" textRotation="0" wrapText="1" indent="0" justifyLastLine="0" shrinkToFit="0" readingOrder="0"/>
      <protection locked="1" hidden="1"/>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fgColor theme="7"/>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ED8479"/>
        </patternFill>
      </fill>
    </dxf>
    <dxf>
      <font>
        <color rgb="FFC00000"/>
      </font>
      <fill>
        <patternFill>
          <bgColor rgb="FFED8479"/>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C00000"/>
      </font>
      <fill>
        <patternFill>
          <bgColor rgb="FFED8479"/>
        </patternFill>
      </fill>
    </dxf>
    <dxf>
      <font>
        <color rgb="FFC00000"/>
      </font>
      <fill>
        <patternFill>
          <bgColor rgb="FFF08A88"/>
        </patternFill>
      </fill>
    </dxf>
    <dxf>
      <fill>
        <patternFill>
          <bgColor rgb="FFFF0000"/>
        </patternFill>
      </fill>
    </dxf>
    <dxf>
      <font>
        <color rgb="FFC00000"/>
      </font>
      <fill>
        <patternFill>
          <bgColor rgb="FFED8479"/>
        </patternFill>
      </fill>
    </dxf>
    <dxf>
      <font>
        <color rgb="FFC00000"/>
      </font>
      <fill>
        <patternFill>
          <bgColor rgb="FFED8479"/>
        </patternFill>
      </fill>
    </dxf>
    <dxf>
      <font>
        <color rgb="FFC00000"/>
      </font>
      <fill>
        <patternFill>
          <bgColor rgb="FFED8479"/>
        </patternFill>
      </fill>
    </dxf>
    <dxf>
      <font>
        <b/>
        <i val="0"/>
        <strike val="0"/>
        <condense val="0"/>
        <extend val="0"/>
        <outline val="0"/>
        <shadow val="0"/>
        <u val="none"/>
        <vertAlign val="baseline"/>
        <sz val="14"/>
        <color theme="1"/>
        <name val="Calibri"/>
        <scheme val="minor"/>
      </font>
      <numFmt numFmtId="165" formatCode="#,##0.00\ &quot;€&quo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65" formatCode="#,##0.00\ &quot;€&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65" formatCode="#,##0.00\ &quot;€&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168" formatCode="[$-C0A]mmmm\-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thin">
          <color indexed="64"/>
        </left>
        <right style="thin">
          <color indexed="64"/>
        </right>
        <top style="thin">
          <color indexed="64"/>
        </top>
        <bottom style="thin">
          <color indexed="64"/>
        </bottom>
      </border>
    </dxf>
    <dxf>
      <protection locked="1" hidden="1"/>
    </dxf>
    <dxf>
      <font>
        <b/>
        <i val="0"/>
        <strike val="0"/>
        <condense val="0"/>
        <extend val="0"/>
        <outline val="0"/>
        <shadow val="0"/>
        <u val="none"/>
        <vertAlign val="baseline"/>
        <sz val="13"/>
        <color auto="1"/>
        <name val="Calibri"/>
        <scheme val="none"/>
      </font>
      <fill>
        <patternFill patternType="solid">
          <fgColor indexed="64"/>
          <bgColor theme="0" tint="-0.14999847407452621"/>
        </patternFill>
      </fill>
      <alignment horizontal="center" vertical="center" textRotation="0" wrapText="1" indent="0" justifyLastLine="0" shrinkToFit="0" readingOrder="0"/>
      <protection locked="1" hidden="0"/>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fgColor theme="7"/>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theme="7"/>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color rgb="FFC00000"/>
      </font>
      <fill>
        <patternFill>
          <bgColor rgb="FFED8479"/>
        </patternFill>
      </fill>
    </dxf>
    <dxf>
      <font>
        <color rgb="FFC00000"/>
      </font>
      <fill>
        <patternFill>
          <bgColor rgb="FFED8479"/>
        </patternFill>
      </fill>
    </dxf>
    <dxf>
      <font>
        <color rgb="FFC00000"/>
      </font>
      <fill>
        <patternFill>
          <bgColor rgb="FFED8479"/>
        </patternFill>
      </fill>
    </dxf>
    <dxf>
      <font>
        <color rgb="FFC00000"/>
      </font>
      <fill>
        <patternFill>
          <bgColor rgb="FFF08A88"/>
        </patternFill>
      </fill>
    </dxf>
    <dxf>
      <fill>
        <patternFill>
          <bgColor rgb="FFFF0000"/>
        </patternFill>
      </fill>
    </dxf>
    <dxf>
      <font>
        <color rgb="FFC00000"/>
      </font>
      <fill>
        <patternFill>
          <bgColor rgb="FFED8479"/>
        </patternFill>
      </fill>
    </dxf>
    <dxf>
      <font>
        <color rgb="FFC00000"/>
      </font>
      <fill>
        <patternFill>
          <bgColor rgb="FFED8479"/>
        </patternFill>
      </fill>
    </dxf>
    <dxf>
      <font>
        <color rgb="FFC00000"/>
      </font>
      <fill>
        <patternFill>
          <bgColor rgb="FFED8479"/>
        </patternFill>
      </fill>
    </dxf>
    <dxf>
      <font>
        <color rgb="FFC00000"/>
      </font>
      <fill>
        <patternFill>
          <fgColor rgb="FFED8479"/>
          <bgColor rgb="FFFFB7B7"/>
        </patternFill>
      </fill>
    </dxf>
    <dxf>
      <fill>
        <patternFill>
          <bgColor theme="5"/>
        </patternFill>
      </fill>
    </dxf>
    <dxf>
      <fill>
        <patternFill>
          <bgColor theme="5"/>
        </patternFill>
      </fill>
    </dxf>
    <dxf>
      <fill>
        <patternFill>
          <bgColor theme="5"/>
        </patternFill>
      </fill>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right style="thin">
          <color indexed="64"/>
        </right>
        <top style="medium">
          <color indexed="64"/>
        </top>
        <bottom/>
      </border>
      <protection locked="1" hidden="0"/>
    </dxf>
    <dxf>
      <border diagonalUp="0" diagonalDown="0">
        <left style="medium">
          <color indexed="64"/>
        </left>
        <right style="medium">
          <color indexed="64"/>
        </right>
        <top style="thin">
          <color auto="1"/>
        </top>
        <bottom style="thin">
          <color auto="1"/>
        </bottom>
        <vertical/>
        <horizontal style="thin">
          <color auto="1"/>
        </horizontal>
      </border>
      <protection locked="1" hidden="1"/>
    </dxf>
    <dxf>
      <font>
        <b/>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right style="thin">
          <color indexed="64"/>
        </right>
        <top style="thin">
          <color indexed="64"/>
        </top>
        <bottom/>
      </border>
      <protection locked="1" hidden="0"/>
    </dxf>
    <dxf>
      <border outline="0">
        <left style="thin">
          <color indexed="64"/>
        </left>
      </border>
    </dxf>
    <dxf>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1"/>
    </dxf>
    <dxf>
      <font>
        <color rgb="FF9C0006"/>
      </font>
      <fill>
        <patternFill>
          <bgColor rgb="FFFFC7CE"/>
        </patternFill>
      </fill>
    </dxf>
    <dxf>
      <font>
        <color rgb="FFC00000"/>
      </font>
      <fill>
        <patternFill>
          <bgColor theme="7" tint="0.39994506668294322"/>
        </patternFill>
      </fill>
    </dxf>
    <dxf>
      <font>
        <color rgb="FFC00000"/>
      </font>
      <fill>
        <patternFill>
          <bgColor rgb="FFED8479"/>
        </patternFill>
      </fill>
    </dxf>
    <dxf>
      <font>
        <color rgb="FFC00000"/>
      </font>
      <fill>
        <patternFill>
          <bgColor rgb="FFFFC000"/>
        </patternFill>
      </fill>
    </dxf>
    <dxf>
      <font>
        <color rgb="FFC00000"/>
      </font>
      <fill>
        <patternFill>
          <bgColor rgb="FFED8479"/>
        </patternFill>
      </fill>
    </dxf>
    <dxf>
      <fill>
        <patternFill patternType="solid">
          <bgColor theme="0" tint="-0.24994659260841701"/>
        </patternFill>
      </fill>
    </dxf>
  </dxfs>
  <tableStyles count="0" defaultTableStyle="TableStyleMedium2" defaultPivotStyle="PivotStyleLight16"/>
  <colors>
    <mruColors>
      <color rgb="FFED8479"/>
      <color rgb="FFFFB7B7"/>
      <color rgb="FFFF7C80"/>
      <color rgb="FFED0000"/>
      <color rgb="FFD83928"/>
      <color rgb="FFF08A88"/>
      <color rgb="FFFFCD00"/>
      <color rgb="FFE13BCD"/>
      <color rgb="FFC2E189"/>
      <color rgb="FFC81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750794</xdr:colOff>
      <xdr:row>24</xdr:row>
      <xdr:rowOff>188100</xdr:rowOff>
    </xdr:from>
    <xdr:to>
      <xdr:col>1</xdr:col>
      <xdr:colOff>605118</xdr:colOff>
      <xdr:row>24</xdr:row>
      <xdr:rowOff>804424</xdr:rowOff>
    </xdr:to>
    <xdr:pic>
      <xdr:nvPicPr>
        <xdr:cNvPr id="6" name="Imagen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794" y="7603993"/>
          <a:ext cx="616324" cy="616324"/>
        </a:xfrm>
        <a:prstGeom prst="rect">
          <a:avLst/>
        </a:prstGeom>
      </xdr:spPr>
    </xdr:pic>
    <xdr:clientData/>
  </xdr:twoCellAnchor>
  <xdr:twoCellAnchor>
    <xdr:from>
      <xdr:col>0</xdr:col>
      <xdr:colOff>738187</xdr:colOff>
      <xdr:row>1</xdr:row>
      <xdr:rowOff>133350</xdr:rowOff>
    </xdr:from>
    <xdr:to>
      <xdr:col>21</xdr:col>
      <xdr:colOff>166687</xdr:colOff>
      <xdr:row>9</xdr:row>
      <xdr:rowOff>98714</xdr:rowOff>
    </xdr:to>
    <xdr:grpSp>
      <xdr:nvGrpSpPr>
        <xdr:cNvPr id="9" name="Grupo 8"/>
        <xdr:cNvGrpSpPr/>
      </xdr:nvGrpSpPr>
      <xdr:grpSpPr>
        <a:xfrm>
          <a:off x="738187" y="323850"/>
          <a:ext cx="15430500" cy="1489364"/>
          <a:chOff x="1783773" y="329046"/>
          <a:chExt cx="18097005" cy="1349031"/>
        </a:xfrm>
      </xdr:grpSpPr>
      <xdr:pic>
        <xdr:nvPicPr>
          <xdr:cNvPr id="10" name="Imagen 9" descr="378a43f6-068e-462b-9113-6db8ab094cd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2" name="Imagen 1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9" name="Imagen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163288</xdr:colOff>
      <xdr:row>0</xdr:row>
      <xdr:rowOff>0</xdr:rowOff>
    </xdr:from>
    <xdr:to>
      <xdr:col>12</xdr:col>
      <xdr:colOff>285751</xdr:colOff>
      <xdr:row>1</xdr:row>
      <xdr:rowOff>1102178</xdr:rowOff>
    </xdr:to>
    <xdr:grpSp>
      <xdr:nvGrpSpPr>
        <xdr:cNvPr id="12" name="Grupo 11"/>
        <xdr:cNvGrpSpPr/>
      </xdr:nvGrpSpPr>
      <xdr:grpSpPr>
        <a:xfrm>
          <a:off x="1592038" y="0"/>
          <a:ext cx="18553338" cy="1483178"/>
          <a:chOff x="1783773" y="329046"/>
          <a:chExt cx="18097005" cy="1349031"/>
        </a:xfrm>
      </xdr:grpSpPr>
      <xdr:pic>
        <xdr:nvPicPr>
          <xdr:cNvPr id="13" name="Imagen 12" descr="378a43f6-068e-462b-9113-6db8ab094cd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Imagen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5" name="Imagen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6" name="Imagen 1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190500</xdr:colOff>
      <xdr:row>0</xdr:row>
      <xdr:rowOff>0</xdr:rowOff>
    </xdr:from>
    <xdr:to>
      <xdr:col>12</xdr:col>
      <xdr:colOff>311728</xdr:colOff>
      <xdr:row>1</xdr:row>
      <xdr:rowOff>1053935</xdr:rowOff>
    </xdr:to>
    <xdr:grpSp>
      <xdr:nvGrpSpPr>
        <xdr:cNvPr id="12" name="Grupo 11"/>
        <xdr:cNvGrpSpPr/>
      </xdr:nvGrpSpPr>
      <xdr:grpSpPr>
        <a:xfrm>
          <a:off x="1956955" y="0"/>
          <a:ext cx="18253364" cy="1434935"/>
          <a:chOff x="1783773" y="329046"/>
          <a:chExt cx="18097005" cy="1349031"/>
        </a:xfrm>
      </xdr:grpSpPr>
      <xdr:pic>
        <xdr:nvPicPr>
          <xdr:cNvPr id="13" name="Imagen 12" descr="378a43f6-068e-462b-9113-6db8ab094cd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Imagen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5" name="Imagen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6" name="Imagen 1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285750</xdr:colOff>
      <xdr:row>0</xdr:row>
      <xdr:rowOff>0</xdr:rowOff>
    </xdr:from>
    <xdr:to>
      <xdr:col>12</xdr:col>
      <xdr:colOff>207818</xdr:colOff>
      <xdr:row>1</xdr:row>
      <xdr:rowOff>1053935</xdr:rowOff>
    </xdr:to>
    <xdr:grpSp>
      <xdr:nvGrpSpPr>
        <xdr:cNvPr id="12" name="Grupo 11"/>
        <xdr:cNvGrpSpPr/>
      </xdr:nvGrpSpPr>
      <xdr:grpSpPr>
        <a:xfrm>
          <a:off x="2121477" y="0"/>
          <a:ext cx="18054205" cy="1434935"/>
          <a:chOff x="1783773" y="329046"/>
          <a:chExt cx="18097005" cy="1349031"/>
        </a:xfrm>
      </xdr:grpSpPr>
      <xdr:pic>
        <xdr:nvPicPr>
          <xdr:cNvPr id="13" name="Imagen 12" descr="378a43f6-068e-462b-9113-6db8ab094cd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Imagen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5" name="Imagen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6" name="Imagen 1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138545</xdr:colOff>
      <xdr:row>0</xdr:row>
      <xdr:rowOff>0</xdr:rowOff>
    </xdr:from>
    <xdr:to>
      <xdr:col>12</xdr:col>
      <xdr:colOff>277091</xdr:colOff>
      <xdr:row>1</xdr:row>
      <xdr:rowOff>1108364</xdr:rowOff>
    </xdr:to>
    <xdr:grpSp>
      <xdr:nvGrpSpPr>
        <xdr:cNvPr id="12" name="Grupo 11"/>
        <xdr:cNvGrpSpPr/>
      </xdr:nvGrpSpPr>
      <xdr:grpSpPr>
        <a:xfrm>
          <a:off x="1905000" y="0"/>
          <a:ext cx="18270682" cy="1489364"/>
          <a:chOff x="1783773" y="329046"/>
          <a:chExt cx="18097005" cy="1349031"/>
        </a:xfrm>
      </xdr:grpSpPr>
      <xdr:pic>
        <xdr:nvPicPr>
          <xdr:cNvPr id="13" name="Imagen 12" descr="378a43f6-068e-462b-9113-6db8ab094cd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Imagen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5" name="Imagen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6" name="Imagen 1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277091</xdr:colOff>
      <xdr:row>0</xdr:row>
      <xdr:rowOff>34637</xdr:rowOff>
    </xdr:from>
    <xdr:to>
      <xdr:col>16</xdr:col>
      <xdr:colOff>17319</xdr:colOff>
      <xdr:row>8</xdr:row>
      <xdr:rowOff>1</xdr:rowOff>
    </xdr:to>
    <xdr:grpSp>
      <xdr:nvGrpSpPr>
        <xdr:cNvPr id="8" name="Grupo 7"/>
        <xdr:cNvGrpSpPr/>
      </xdr:nvGrpSpPr>
      <xdr:grpSpPr>
        <a:xfrm>
          <a:off x="1301029" y="34637"/>
          <a:ext cx="17623415" cy="1489364"/>
          <a:chOff x="1783773" y="329046"/>
          <a:chExt cx="18097005" cy="1349031"/>
        </a:xfrm>
      </xdr:grpSpPr>
      <xdr:pic>
        <xdr:nvPicPr>
          <xdr:cNvPr id="9" name="Imagen 8" descr="378a43f6-068e-462b-9113-6db8ab094cd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Imagen 1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7" name="Imagen 1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8" name="Imagen 1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0</xdr:row>
      <xdr:rowOff>23813</xdr:rowOff>
    </xdr:from>
    <xdr:to>
      <xdr:col>13</xdr:col>
      <xdr:colOff>487878</xdr:colOff>
      <xdr:row>2</xdr:row>
      <xdr:rowOff>155864</xdr:rowOff>
    </xdr:to>
    <xdr:grpSp>
      <xdr:nvGrpSpPr>
        <xdr:cNvPr id="8" name="Grupo 7"/>
        <xdr:cNvGrpSpPr/>
      </xdr:nvGrpSpPr>
      <xdr:grpSpPr>
        <a:xfrm>
          <a:off x="809625" y="23813"/>
          <a:ext cx="18394878" cy="1489364"/>
          <a:chOff x="1783773" y="329046"/>
          <a:chExt cx="18097005" cy="1349031"/>
        </a:xfrm>
      </xdr:grpSpPr>
      <xdr:pic>
        <xdr:nvPicPr>
          <xdr:cNvPr id="9" name="Imagen 8" descr="378a43f6-068e-462b-9113-6db8ab094cd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Imagen 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6" name="Imagen 1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7" name="Imagen 1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71437</xdr:colOff>
      <xdr:row>0</xdr:row>
      <xdr:rowOff>238125</xdr:rowOff>
    </xdr:from>
    <xdr:to>
      <xdr:col>12</xdr:col>
      <xdr:colOff>321190</xdr:colOff>
      <xdr:row>2</xdr:row>
      <xdr:rowOff>36801</xdr:rowOff>
    </xdr:to>
    <xdr:grpSp>
      <xdr:nvGrpSpPr>
        <xdr:cNvPr id="12" name="Grupo 11"/>
        <xdr:cNvGrpSpPr/>
      </xdr:nvGrpSpPr>
      <xdr:grpSpPr>
        <a:xfrm>
          <a:off x="1785937" y="238125"/>
          <a:ext cx="18394878" cy="1489364"/>
          <a:chOff x="1783773" y="329046"/>
          <a:chExt cx="18097005" cy="1349031"/>
        </a:xfrm>
      </xdr:grpSpPr>
      <xdr:pic>
        <xdr:nvPicPr>
          <xdr:cNvPr id="13" name="Imagen 12" descr="378a43f6-068e-462b-9113-6db8ab094cd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Imagen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5" name="Imagen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6" name="Imagen 1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119062</xdr:colOff>
      <xdr:row>0</xdr:row>
      <xdr:rowOff>119062</xdr:rowOff>
    </xdr:from>
    <xdr:to>
      <xdr:col>12</xdr:col>
      <xdr:colOff>368815</xdr:colOff>
      <xdr:row>1</xdr:row>
      <xdr:rowOff>1227426</xdr:rowOff>
    </xdr:to>
    <xdr:grpSp>
      <xdr:nvGrpSpPr>
        <xdr:cNvPr id="12" name="Grupo 11"/>
        <xdr:cNvGrpSpPr/>
      </xdr:nvGrpSpPr>
      <xdr:grpSpPr>
        <a:xfrm>
          <a:off x="1833562" y="119062"/>
          <a:ext cx="18394878" cy="1489364"/>
          <a:chOff x="1783773" y="329046"/>
          <a:chExt cx="18097005" cy="1349031"/>
        </a:xfrm>
      </xdr:grpSpPr>
      <xdr:pic>
        <xdr:nvPicPr>
          <xdr:cNvPr id="13" name="Imagen 12" descr="378a43f6-068e-462b-9113-6db8ab094cd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Imagen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5" name="Imagen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6" name="Imagen 1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1601931</xdr:colOff>
      <xdr:row>59</xdr:row>
      <xdr:rowOff>0</xdr:rowOff>
    </xdr:from>
    <xdr:to>
      <xdr:col>15</xdr:col>
      <xdr:colOff>1601931</xdr:colOff>
      <xdr:row>64</xdr:row>
      <xdr:rowOff>320331</xdr:rowOff>
    </xdr:to>
    <xdr:pic>
      <xdr:nvPicPr>
        <xdr:cNvPr id="23" name="Imagen 2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852831" y="24079200"/>
          <a:ext cx="0" cy="1349031"/>
        </a:xfrm>
        <a:prstGeom prst="rect">
          <a:avLst/>
        </a:prstGeom>
      </xdr:spPr>
    </xdr:pic>
    <xdr:clientData/>
  </xdr:twoCellAnchor>
  <xdr:twoCellAnchor>
    <xdr:from>
      <xdr:col>2</xdr:col>
      <xdr:colOff>305295</xdr:colOff>
      <xdr:row>0</xdr:row>
      <xdr:rowOff>0</xdr:rowOff>
    </xdr:from>
    <xdr:to>
      <xdr:col>12</xdr:col>
      <xdr:colOff>152400</xdr:colOff>
      <xdr:row>1</xdr:row>
      <xdr:rowOff>1108364</xdr:rowOff>
    </xdr:to>
    <xdr:grpSp>
      <xdr:nvGrpSpPr>
        <xdr:cNvPr id="24" name="Grupo 23"/>
        <xdr:cNvGrpSpPr/>
      </xdr:nvGrpSpPr>
      <xdr:grpSpPr>
        <a:xfrm>
          <a:off x="1725386" y="0"/>
          <a:ext cx="18394878" cy="1489364"/>
          <a:chOff x="1783773" y="329046"/>
          <a:chExt cx="18097005" cy="1349031"/>
        </a:xfrm>
      </xdr:grpSpPr>
      <xdr:pic>
        <xdr:nvPicPr>
          <xdr:cNvPr id="25" name="Imagen 24" descr="378a43f6-068e-462b-9113-6db8ab094cd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Imagen 2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27" name="Imagen 2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28" name="Imagen 2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17318</xdr:colOff>
      <xdr:row>0</xdr:row>
      <xdr:rowOff>329046</xdr:rowOff>
    </xdr:from>
    <xdr:to>
      <xdr:col>11</xdr:col>
      <xdr:colOff>2025733</xdr:colOff>
      <xdr:row>1</xdr:row>
      <xdr:rowOff>1297077</xdr:rowOff>
    </xdr:to>
    <xdr:grpSp>
      <xdr:nvGrpSpPr>
        <xdr:cNvPr id="2" name="Grupo 1"/>
        <xdr:cNvGrpSpPr/>
      </xdr:nvGrpSpPr>
      <xdr:grpSpPr>
        <a:xfrm>
          <a:off x="1783773" y="329046"/>
          <a:ext cx="18097005" cy="1349031"/>
          <a:chOff x="1783773" y="329046"/>
          <a:chExt cx="18097005" cy="1349031"/>
        </a:xfrm>
      </xdr:grpSpPr>
      <xdr:pic>
        <xdr:nvPicPr>
          <xdr:cNvPr id="12" name="Imagen 11" descr="378a43f6-068e-462b-9113-6db8ab094cd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Imagen 1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4" name="Imagen 1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5" name="Imagen 1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357188</xdr:colOff>
      <xdr:row>0</xdr:row>
      <xdr:rowOff>95251</xdr:rowOff>
    </xdr:from>
    <xdr:to>
      <xdr:col>11</xdr:col>
      <xdr:colOff>1976438</xdr:colOff>
      <xdr:row>1</xdr:row>
      <xdr:rowOff>1203615</xdr:rowOff>
    </xdr:to>
    <xdr:grpSp>
      <xdr:nvGrpSpPr>
        <xdr:cNvPr id="12" name="Grupo 11"/>
        <xdr:cNvGrpSpPr/>
      </xdr:nvGrpSpPr>
      <xdr:grpSpPr>
        <a:xfrm>
          <a:off x="2119313" y="95251"/>
          <a:ext cx="17716500" cy="1489364"/>
          <a:chOff x="1783773" y="329046"/>
          <a:chExt cx="18097005" cy="1349031"/>
        </a:xfrm>
      </xdr:grpSpPr>
      <xdr:pic>
        <xdr:nvPicPr>
          <xdr:cNvPr id="13" name="Imagen 12" descr="378a43f6-068e-462b-9113-6db8ab094cd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Imagen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5" name="Imagen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6" name="Imagen 1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304800</xdr:colOff>
      <xdr:row>0</xdr:row>
      <xdr:rowOff>0</xdr:rowOff>
    </xdr:from>
    <xdr:to>
      <xdr:col>11</xdr:col>
      <xdr:colOff>1866900</xdr:colOff>
      <xdr:row>1</xdr:row>
      <xdr:rowOff>1108364</xdr:rowOff>
    </xdr:to>
    <xdr:grpSp>
      <xdr:nvGrpSpPr>
        <xdr:cNvPr id="12" name="Grupo 11"/>
        <xdr:cNvGrpSpPr/>
      </xdr:nvGrpSpPr>
      <xdr:grpSpPr>
        <a:xfrm>
          <a:off x="1943100" y="0"/>
          <a:ext cx="17716500" cy="1489364"/>
          <a:chOff x="1783773" y="329046"/>
          <a:chExt cx="18097005" cy="1349031"/>
        </a:xfrm>
      </xdr:grpSpPr>
      <xdr:pic>
        <xdr:nvPicPr>
          <xdr:cNvPr id="13" name="Imagen 12" descr="378a43f6-068e-462b-9113-6db8ab094cd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Imagen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5" name="Imagen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6" name="Imagen 1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tables/table1.xml><?xml version="1.0" encoding="utf-8"?>
<table xmlns="http://schemas.openxmlformats.org/spreadsheetml/2006/main" id="6" name="Tabla6" displayName="Tabla6" ref="D20:AD44" headerRowCount="0" totalsRowShown="0" headerRowDxfId="694" dataDxfId="692" headerRowBorderDxfId="693" tableBorderDxfId="691">
  <tableColumns count="27">
    <tableColumn id="1" name="Columna1" headerRowDxfId="690" dataDxfId="689"/>
    <tableColumn id="2" name="Columna2" headerRowDxfId="688" dataDxfId="687"/>
    <tableColumn id="3" name="Columna3" headerRowDxfId="686" dataDxfId="685"/>
    <tableColumn id="4" name="Columna4" headerRowDxfId="684" dataDxfId="683"/>
    <tableColumn id="5" name="Columna5" headerRowDxfId="682" dataDxfId="681"/>
    <tableColumn id="6" name="Columna6" headerRowDxfId="680" dataDxfId="679"/>
    <tableColumn id="7" name="Columna7" headerRowDxfId="678" dataDxfId="677"/>
    <tableColumn id="8" name="Columna8" headerRowDxfId="676" dataDxfId="675"/>
    <tableColumn id="9" name="Columna9" headerRowDxfId="674" dataDxfId="673"/>
    <tableColumn id="10" name="Columna10" headerRowDxfId="672" dataDxfId="671"/>
    <tableColumn id="11" name="Columna11" headerRowDxfId="670" dataDxfId="669"/>
    <tableColumn id="12" name="Columna12" headerRowDxfId="668" dataDxfId="667"/>
    <tableColumn id="13" name="Columna13" headerRowDxfId="666" dataDxfId="665"/>
    <tableColumn id="14" name="Columna14" headerRowDxfId="664" dataDxfId="663"/>
    <tableColumn id="15" name="Columna15" headerRowDxfId="662" dataDxfId="661"/>
    <tableColumn id="16" name="Columna16" headerRowDxfId="660" dataDxfId="659"/>
    <tableColumn id="17" name="Columna17" headerRowDxfId="658" dataDxfId="657"/>
    <tableColumn id="18" name="Columna18" headerRowDxfId="656" dataDxfId="655"/>
    <tableColumn id="19" name="Columna19" headerRowDxfId="654" dataDxfId="653"/>
    <tableColumn id="20" name="Columna20" headerRowDxfId="652" dataDxfId="651"/>
    <tableColumn id="21" name="Columna21" headerRowDxfId="650" dataDxfId="649"/>
    <tableColumn id="22" name="Columna22" headerRowDxfId="648" dataDxfId="647"/>
    <tableColumn id="23" name="Columna23" headerRowDxfId="646" dataDxfId="645"/>
    <tableColumn id="24" name="Columna24" headerRowDxfId="644" dataDxfId="643"/>
    <tableColumn id="25" name="Columna25" headerRowDxfId="642" dataDxfId="641"/>
    <tableColumn id="26" name="Columna26" headerRowDxfId="640" dataDxfId="639"/>
    <tableColumn id="27" name="Columna27" headerRowDxfId="638" dataDxfId="637"/>
  </tableColumns>
  <tableStyleInfo showFirstColumn="0" showLastColumn="0" showRowStripes="0" showColumnStripes="0"/>
</table>
</file>

<file path=xl/tables/table10.xml><?xml version="1.0" encoding="utf-8"?>
<table xmlns="http://schemas.openxmlformats.org/spreadsheetml/2006/main" id="24" name="Tabla161819202122232425" displayName="Tabla161819202122232425" ref="D77:N92" totalsRowShown="0" headerRowDxfId="86" dataDxfId="85" tableBorderDxfId="84">
  <tableColumns count="11">
    <tableColumn id="1" name="INSTRUMENTAL O EQUIPO" dataDxfId="83" dataCellStyle="Porcentaje"/>
    <tableColumn id="2" name="TIPO DE ELEMENTO                               (según tabla de coeficientes amortización Agencia Tributaria)" dataDxfId="82" dataCellStyle="Porcentaje"/>
    <tableColumn id="3" name="DESCRIPCIÓN / FUNCIONES" dataDxfId="81" dataCellStyle="Porcentaje"/>
    <tableColumn id="4" name="PAQUETE DE TRABAJO" dataDxfId="80" dataCellStyle="Porcentaje"/>
    <tableColumn id="5" name="Fecha de adquisición o prevista (mes/año)" dataDxfId="79" dataCellStyle="Porcentaje"/>
    <tableColumn id="6" name="IMPORTE ADQUISICIÓN" dataDxfId="78" dataCellStyle="Porcentaje"/>
    <tableColumn id="7" name="BASE AMORTIZACIÓN                                 (Importe adquisición - valor residual)" dataDxfId="77" dataCellStyle="Porcentaje"/>
    <tableColumn id="8" name="AÑOS DE VIDA ÚTIL                                  " dataDxfId="76" dataCellStyle="Porcentaje"/>
    <tableColumn id="9" name="COEFICIENTE AMORTIZACIÓN_x000a_(%) " dataDxfId="75" dataCellStyle="Porcentaje">
      <calculatedColumnFormula>IFERROR((100/K78/100),"")</calculatedColumnFormula>
    </tableColumn>
    <tableColumn id="10" name="PLAZO AMORTIZACIÓN PROYECTO                                            (meses)" dataDxfId="74" dataCellStyle="Moneda"/>
    <tableColumn id="11" name="TOTAL COSTES AMORTIZABLES_x000a_ (€)" dataDxfId="73">
      <calculatedColumnFormula>IFERROR((J78*L78*M78/12),"")</calculatedColumnFormula>
    </tableColumn>
  </tableColumns>
  <tableStyleInfo name="TableStyleMedium2" showFirstColumn="0" showLastColumn="0" showRowStripes="1" showColumnStripes="0"/>
</table>
</file>

<file path=xl/tables/table11.xml><?xml version="1.0" encoding="utf-8"?>
<table xmlns="http://schemas.openxmlformats.org/spreadsheetml/2006/main" id="25" name="Tabla16181920212223242526" displayName="Tabla16181920212223242526" ref="D77:N92" totalsRowShown="0" headerRowDxfId="22" dataDxfId="21" tableBorderDxfId="20">
  <tableColumns count="11">
    <tableColumn id="1" name="INSTRUMENTAL O EQUIPO" dataDxfId="19" dataCellStyle="Porcentaje"/>
    <tableColumn id="2" name="TIPO DE ELEMENTO                               (según tabla de coeficientes amortización Agencia Tributaria)" dataDxfId="18" dataCellStyle="Porcentaje"/>
    <tableColumn id="3" name="DESCRIPCIÓN / FUNCIONES" dataDxfId="17" dataCellStyle="Porcentaje"/>
    <tableColumn id="4" name="PAQUETE DE TRABAJO" dataDxfId="16" dataCellStyle="Porcentaje"/>
    <tableColumn id="5" name="Fecha de adquisición o prevista (mes/año)" dataDxfId="15" dataCellStyle="Porcentaje"/>
    <tableColumn id="6" name="IMPORTE ADQUISICIÓN" dataDxfId="14" dataCellStyle="Porcentaje"/>
    <tableColumn id="7" name="BASE AMORTIZACIÓN                                 (Importe adquisición - valor residual)" dataDxfId="13" dataCellStyle="Porcentaje"/>
    <tableColumn id="8" name="AÑOS DE VIDA ÚTIL                                  " dataDxfId="12" dataCellStyle="Porcentaje"/>
    <tableColumn id="9" name="COEFICIENTE AMORTIZACIÓN_x000a_(%) " dataDxfId="11" dataCellStyle="Porcentaje">
      <calculatedColumnFormula>IFERROR((100/K78/100),"")</calculatedColumnFormula>
    </tableColumn>
    <tableColumn id="10" name="PLAZO AMORTIZACIÓN PROYECTO                                            (meses)" dataDxfId="10" dataCellStyle="Moneda"/>
    <tableColumn id="11" name="TOTAL COSTES AMORTIZABLES_x000a_ (€)" dataDxfId="9">
      <calculatedColumnFormula>IFERROR((J78*L78*M78/12),"")</calculatedColumnFormula>
    </tableColumn>
  </tableColumns>
  <tableStyleInfo name="TableStyleMedium2" showFirstColumn="0" showLastColumn="0" showRowStripes="1" showColumnStripes="0"/>
</table>
</file>

<file path=xl/tables/table12.xml><?xml version="1.0" encoding="utf-8"?>
<table xmlns="http://schemas.openxmlformats.org/spreadsheetml/2006/main" id="1" name="Tabla1" displayName="Tabla1" ref="A5:A8" totalsRowShown="0" dataDxfId="8">
  <autoFilter ref="A5:A8"/>
  <tableColumns count="1">
    <tableColumn id="1" name="TIPOS DE EMPRESA" dataDxfId="7"/>
  </tableColumns>
  <tableStyleInfo name="TableStyleMedium2" showFirstColumn="0" showLastColumn="0" showRowStripes="1" showColumnStripes="0"/>
</table>
</file>

<file path=xl/tables/table13.xml><?xml version="1.0" encoding="utf-8"?>
<table xmlns="http://schemas.openxmlformats.org/spreadsheetml/2006/main" id="2" name="Tabla2" displayName="Tabla2" ref="A11:A21" totalsRowShown="0" dataDxfId="6">
  <autoFilter ref="A11:A21"/>
  <tableColumns count="1">
    <tableColumn id="1" name="PAQUETES DE TRABAJO" dataDxfId="5"/>
  </tableColumns>
  <tableStyleInfo name="TableStyleMedium2" showFirstColumn="0" showLastColumn="0" showRowStripes="1" showColumnStripes="0"/>
</table>
</file>

<file path=xl/tables/table14.xml><?xml version="1.0" encoding="utf-8"?>
<table xmlns="http://schemas.openxmlformats.org/spreadsheetml/2006/main" id="3" name="Tabla3" displayName="Tabla3" ref="A23:A39" totalsRowShown="0" headerRowDxfId="4" dataDxfId="2" headerRowBorderDxfId="3" tableBorderDxfId="1">
  <autoFilter ref="A23:A39"/>
  <tableColumns count="1">
    <tableColumn id="1" name="Tipo de elemento" dataDxfId="0"/>
  </tableColumns>
  <tableStyleInfo name="TableStyleMedium2" showFirstColumn="0" showLastColumn="0" showRowStripes="1" showColumnStripes="0"/>
</table>
</file>

<file path=xl/tables/table2.xml><?xml version="1.0" encoding="utf-8"?>
<table xmlns="http://schemas.openxmlformats.org/spreadsheetml/2006/main" id="16" name="Tabla16" displayName="Tabla16" ref="D77:N92" totalsRowShown="0" headerRowDxfId="598" dataDxfId="597" tableBorderDxfId="596">
  <tableColumns count="11">
    <tableColumn id="1" name="INSTRUMENTAL O EQUIPO" dataDxfId="595" dataCellStyle="Porcentaje"/>
    <tableColumn id="2" name="TIPO DE ELEMENTO                               (según tabla de coeficientes amortización Agencia Tributaria)" dataDxfId="594" dataCellStyle="Porcentaje"/>
    <tableColumn id="3" name="DESCRIPCIÓN / FUNCIONES" dataDxfId="593" dataCellStyle="Porcentaje"/>
    <tableColumn id="4" name="PAQUETE DE TRABAJO" dataDxfId="592" dataCellStyle="Porcentaje"/>
    <tableColumn id="5" name="Fecha de adquisición o prevista (mes/año)" dataDxfId="591" dataCellStyle="Porcentaje"/>
    <tableColumn id="6" name="IMPORTE ADQUISICIÓN" dataDxfId="590" dataCellStyle="Porcentaje"/>
    <tableColumn id="7" name="BASE AMORTIZACIÓN                                 (Importe adquisición - valor residual)" dataDxfId="589" dataCellStyle="Porcentaje"/>
    <tableColumn id="8" name="AÑOS DE VIDA ÚTIL                                  " dataDxfId="588" dataCellStyle="Porcentaje"/>
    <tableColumn id="9" name="COEFICIENTE AMORTIZACIÓN_x000a_(%) " dataDxfId="587" dataCellStyle="Porcentaje">
      <calculatedColumnFormula>IFERROR((100/K78/100),"")</calculatedColumnFormula>
    </tableColumn>
    <tableColumn id="10" name="PLAZO AMORTIZACIÓN PROYECTO                                            (meses)" dataDxfId="586" dataCellStyle="Moneda"/>
    <tableColumn id="11" name="TOTAL COSTES AMORTIZABLES_x000a_ (€)" dataDxfId="585">
      <calculatedColumnFormula>IFERROR((J78*L78*M78/12),"")</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17" name="Tabla1618" displayName="Tabla1618" ref="D77:N92" totalsRowShown="0" headerRowDxfId="534" dataDxfId="533" tableBorderDxfId="532">
  <tableColumns count="11">
    <tableColumn id="1" name="INSTRUMENTAL O EQUIPO" dataDxfId="531" dataCellStyle="Porcentaje"/>
    <tableColumn id="2" name="TIPO DE ELEMENTO                               (según tabla de coeficientes amortización Agencia Tributaria)" dataDxfId="530" dataCellStyle="Porcentaje"/>
    <tableColumn id="3" name="DESCRIPCIÓN / FUNCIONES" dataDxfId="529" dataCellStyle="Porcentaje"/>
    <tableColumn id="4" name="PAQUETE DE TRABAJO" dataDxfId="528" dataCellStyle="Porcentaje"/>
    <tableColumn id="5" name="Fecha de adquisición o prevista (mes/año)" dataDxfId="527" dataCellStyle="Porcentaje"/>
    <tableColumn id="6" name="IMPORTE ADQUISICIÓN" dataDxfId="526" dataCellStyle="Porcentaje"/>
    <tableColumn id="7" name="BASE AMORTIZACIÓN                                 (Importe adquisición - valor residual)" dataDxfId="525" dataCellStyle="Porcentaje"/>
    <tableColumn id="8" name="AÑOS DE VIDA ÚTIL                                  " dataDxfId="524" dataCellStyle="Porcentaje"/>
    <tableColumn id="9" name="COEFICIENTE AMORTIZACIÓN_x000a_(%) " dataDxfId="523" dataCellStyle="Porcentaje">
      <calculatedColumnFormula>IFERROR((100/K78/100),"")</calculatedColumnFormula>
    </tableColumn>
    <tableColumn id="10" name="PLAZO AMORTIZACIÓN PROYECTO                                            (meses)" dataDxfId="522" dataCellStyle="Moneda"/>
    <tableColumn id="11" name="TOTAL COSTES AMORTIZABLES_x000a_ (€)" dataDxfId="521">
      <calculatedColumnFormula>IFERROR((J78*L78*M78/12),"")</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18" name="Tabla161819" displayName="Tabla161819" ref="D77:N92" totalsRowShown="0" headerRowDxfId="470" dataDxfId="469" tableBorderDxfId="468">
  <tableColumns count="11">
    <tableColumn id="1" name="INSTRUMENTAL O EQUIPO" dataDxfId="467" dataCellStyle="Porcentaje"/>
    <tableColumn id="2" name="TIPO DE ELEMENTO                               (según tabla de coeficientes amortización Agencia Tributaria)" dataDxfId="466" dataCellStyle="Porcentaje"/>
    <tableColumn id="3" name="DESCRIPCIÓN / FUNCIONES" dataDxfId="465" dataCellStyle="Porcentaje"/>
    <tableColumn id="4" name="PAQUETE DE TRABAJO" dataDxfId="464" dataCellStyle="Porcentaje"/>
    <tableColumn id="5" name="Fecha de adquisición o prevista (mes/año)" dataDxfId="463" dataCellStyle="Porcentaje"/>
    <tableColumn id="6" name="IMPORTE ADQUISICIÓN" dataDxfId="462" dataCellStyle="Porcentaje"/>
    <tableColumn id="7" name="BASE AMORTIZACIÓN                                 (Importe adquisición - valor residual)" dataDxfId="461" dataCellStyle="Porcentaje"/>
    <tableColumn id="8" name="AÑOS DE VIDA ÚTIL                                  " dataDxfId="460" dataCellStyle="Porcentaje"/>
    <tableColumn id="9" name="COEFICIENTE AMORTIZACIÓN_x000a_(%) " dataDxfId="459" dataCellStyle="Porcentaje">
      <calculatedColumnFormula>IFERROR((100/K78/100),"")</calculatedColumnFormula>
    </tableColumn>
    <tableColumn id="10" name="PLAZO AMORTIZACIÓN PROYECTO                                            (meses)" dataDxfId="458" dataCellStyle="Moneda"/>
    <tableColumn id="11" name="TOTAL COSTES AMORTIZABLES_x000a_ (€)" dataDxfId="457">
      <calculatedColumnFormula>IFERROR((J78*L78*M78/12),"")</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19" name="Tabla16181920" displayName="Tabla16181920" ref="D77:N92" totalsRowShown="0" headerRowDxfId="406" dataDxfId="405" tableBorderDxfId="404">
  <tableColumns count="11">
    <tableColumn id="1" name="INSTRUMENTAL O EQUIPO" dataDxfId="403" dataCellStyle="Porcentaje"/>
    <tableColumn id="2" name="TIPO DE ELEMENTO                               (según tabla de coeficientes amortización Agencia Tributaria)" dataDxfId="402" dataCellStyle="Porcentaje"/>
    <tableColumn id="3" name="DESCRIPCIÓN / FUNCIONES" dataDxfId="401" dataCellStyle="Porcentaje"/>
    <tableColumn id="4" name="PAQUETE DE TRABAJO" dataDxfId="400" dataCellStyle="Porcentaje"/>
    <tableColumn id="5" name="Fecha de adquisición o prevista (mes/año)" dataDxfId="399" dataCellStyle="Porcentaje"/>
    <tableColumn id="6" name="IMPORTE ADQUISICIÓN" dataDxfId="398" dataCellStyle="Porcentaje"/>
    <tableColumn id="7" name="BASE AMORTIZACIÓN                                 (Importe adquisición - valor residual)" dataDxfId="397" dataCellStyle="Porcentaje"/>
    <tableColumn id="8" name="AÑOS DE VIDA ÚTIL                                  " dataDxfId="396" dataCellStyle="Porcentaje"/>
    <tableColumn id="9" name="COEFICIENTE AMORTIZACIÓN_x000a_(%) " dataDxfId="395" dataCellStyle="Porcentaje">
      <calculatedColumnFormula>IFERROR((100/K78/100),"")</calculatedColumnFormula>
    </tableColumn>
    <tableColumn id="10" name="PLAZO AMORTIZACIÓN PROYECTO                                            (meses)" dataDxfId="394" dataCellStyle="Moneda"/>
    <tableColumn id="11" name="TOTAL COSTES AMORTIZABLES_x000a_ (€)" dataDxfId="393">
      <calculatedColumnFormula>IFERROR((J78*L78*M78/12),"")</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20" name="Tabla1618192021" displayName="Tabla1618192021" ref="D77:N92" totalsRowShown="0" headerRowDxfId="342" dataDxfId="341" tableBorderDxfId="340">
  <tableColumns count="11">
    <tableColumn id="1" name="INSTRUMENTAL O EQUIPO" dataDxfId="339" dataCellStyle="Porcentaje"/>
    <tableColumn id="2" name="TIPO DE ELEMENTO                               (según tabla de coeficientes amortización Agencia Tributaria)" dataDxfId="338" dataCellStyle="Porcentaje"/>
    <tableColumn id="3" name="DESCRIPCIÓN / FUNCIONES" dataDxfId="337" dataCellStyle="Porcentaje"/>
    <tableColumn id="4" name="PAQUETE DE TRABAJO" dataDxfId="336" dataCellStyle="Porcentaje"/>
    <tableColumn id="5" name="Fecha de adquisición o prevista (mes/año)" dataDxfId="335" dataCellStyle="Porcentaje"/>
    <tableColumn id="6" name="IMPORTE ADQUISICIÓN" dataDxfId="334" dataCellStyle="Porcentaje"/>
    <tableColumn id="7" name="BASE AMORTIZACIÓN                                 (Importe adquisición - valor residual)" dataDxfId="333" dataCellStyle="Porcentaje"/>
    <tableColumn id="8" name="AÑOS DE VIDA ÚTIL                                  " dataDxfId="332" dataCellStyle="Porcentaje"/>
    <tableColumn id="9" name="COEFICIENTE AMORTIZACIÓN_x000a_(%) " dataDxfId="331" dataCellStyle="Porcentaje">
      <calculatedColumnFormula>IFERROR((100/K78/100),"")</calculatedColumnFormula>
    </tableColumn>
    <tableColumn id="10" name="PLAZO AMORTIZACIÓN PROYECTO                                            (meses)" dataDxfId="330" dataCellStyle="Moneda"/>
    <tableColumn id="11" name="TOTAL COSTES AMORTIZABLES_x000a_ (€)" dataDxfId="329">
      <calculatedColumnFormula>IFERROR((J78*L78*M78/12),"")</calculatedColumnFormula>
    </tableColumn>
  </tableColumns>
  <tableStyleInfo name="TableStyleMedium2" showFirstColumn="0" showLastColumn="0" showRowStripes="1" showColumnStripes="0"/>
</table>
</file>

<file path=xl/tables/table7.xml><?xml version="1.0" encoding="utf-8"?>
<table xmlns="http://schemas.openxmlformats.org/spreadsheetml/2006/main" id="21" name="Tabla161819202122" displayName="Tabla161819202122" ref="D77:N92" totalsRowShown="0" headerRowDxfId="278" dataDxfId="277" tableBorderDxfId="276">
  <tableColumns count="11">
    <tableColumn id="1" name="INSTRUMENTAL O EQUIPO" dataDxfId="275" dataCellStyle="Porcentaje"/>
    <tableColumn id="2" name="TIPO DE ELEMENTO                               (según tabla de coeficientes amortización Agencia Tributaria)" dataDxfId="274" dataCellStyle="Porcentaje"/>
    <tableColumn id="3" name="DESCRIPCIÓN / FUNCIONES" dataDxfId="273" dataCellStyle="Porcentaje"/>
    <tableColumn id="4" name="PAQUETE DE TRABAJO" dataDxfId="272" dataCellStyle="Porcentaje"/>
    <tableColumn id="5" name="Fecha de adquisición o prevista (mes/año)" dataDxfId="271" dataCellStyle="Porcentaje"/>
    <tableColumn id="6" name="IMPORTE ADQUISICIÓN" dataDxfId="270" dataCellStyle="Porcentaje"/>
    <tableColumn id="7" name="BASE AMORTIZACIÓN                                 (Importe adquisición - valor residual)" dataDxfId="269" dataCellStyle="Porcentaje"/>
    <tableColumn id="8" name="AÑOS DE VIDA ÚTIL                                  " dataDxfId="268" dataCellStyle="Porcentaje"/>
    <tableColumn id="9" name="COEFICIENTE AMORTIZACIÓN_x000a_(%) " dataDxfId="267" dataCellStyle="Porcentaje">
      <calculatedColumnFormula>IFERROR((100/K78/100),"")</calculatedColumnFormula>
    </tableColumn>
    <tableColumn id="10" name="PLAZO AMORTIZACIÓN PROYECTO                                            (meses)" dataDxfId="266" dataCellStyle="Moneda"/>
    <tableColumn id="11" name="TOTAL COSTES AMORTIZABLES_x000a_ (€)" dataDxfId="265">
      <calculatedColumnFormula>IFERROR((J78*L78*M78/12),"")</calculatedColumnFormula>
    </tableColumn>
  </tableColumns>
  <tableStyleInfo name="TableStyleMedium2" showFirstColumn="0" showLastColumn="0" showRowStripes="1" showColumnStripes="0"/>
</table>
</file>

<file path=xl/tables/table8.xml><?xml version="1.0" encoding="utf-8"?>
<table xmlns="http://schemas.openxmlformats.org/spreadsheetml/2006/main" id="22" name="Tabla16181920212223" displayName="Tabla16181920212223" ref="D77:N92" totalsRowShown="0" headerRowDxfId="214" dataDxfId="213" tableBorderDxfId="212">
  <tableColumns count="11">
    <tableColumn id="1" name="INSTRUMENTAL O EQUIPO" dataDxfId="211" dataCellStyle="Porcentaje"/>
    <tableColumn id="2" name="TIPO DE ELEMENTO                               (según tabla de coeficientes amortización Agencia Tributaria)" dataDxfId="210" dataCellStyle="Porcentaje"/>
    <tableColumn id="3" name="DESCRIPCIÓN / FUNCIONES" dataDxfId="209" dataCellStyle="Porcentaje"/>
    <tableColumn id="4" name="PAQUETE DE TRABAJO" dataDxfId="208" dataCellStyle="Porcentaje"/>
    <tableColumn id="5" name="Fecha de adquisición o prevista (mes/año)" dataDxfId="207" dataCellStyle="Porcentaje"/>
    <tableColumn id="6" name="IMPORTE ADQUISICIÓN" dataDxfId="206" dataCellStyle="Porcentaje"/>
    <tableColumn id="7" name="BASE AMORTIZACIÓN                                 (Importe adquisición - valor residual)" dataDxfId="205" dataCellStyle="Porcentaje"/>
    <tableColumn id="8" name="AÑOS DE VIDA ÚTIL                                  " dataDxfId="204" dataCellStyle="Porcentaje"/>
    <tableColumn id="9" name="COEFICIENTE AMORTIZACIÓN_x000a_(%) " dataDxfId="203" dataCellStyle="Porcentaje">
      <calculatedColumnFormula>IFERROR((100/K78/100),"")</calculatedColumnFormula>
    </tableColumn>
    <tableColumn id="10" name="PLAZO AMORTIZACIÓN PROYECTO                                            (meses)" dataDxfId="202" dataCellStyle="Moneda"/>
    <tableColumn id="11" name="TOTAL COSTES AMORTIZABLES_x000a_ (€)" dataDxfId="201">
      <calculatedColumnFormula>IFERROR((J78*L78*M78/12),"")</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23" name="Tabla1618192021222324" displayName="Tabla1618192021222324" ref="D77:N92" totalsRowShown="0" headerRowDxfId="150" dataDxfId="149" tableBorderDxfId="148">
  <tableColumns count="11">
    <tableColumn id="1" name="INSTRUMENTAL O EQUIPO" dataDxfId="147" dataCellStyle="Porcentaje"/>
    <tableColumn id="2" name="TIPO DE ELEMENTO                               (según tabla de coeficientes amortización Agencia Tributaria)" dataDxfId="146" dataCellStyle="Porcentaje"/>
    <tableColumn id="3" name="DESCRIPCIÓN / FUNCIONES" dataDxfId="145" dataCellStyle="Porcentaje"/>
    <tableColumn id="4" name="PAQUETE DE TRABAJO" dataDxfId="144" dataCellStyle="Porcentaje"/>
    <tableColumn id="5" name="Fecha de adquisición o prevista (mes/año)" dataDxfId="143" dataCellStyle="Porcentaje"/>
    <tableColumn id="6" name="IMPORTE ADQUISICIÓN" dataDxfId="142" dataCellStyle="Porcentaje"/>
    <tableColumn id="7" name="BASE AMORTIZACIÓN                                 (Importe adquisición - valor residual)" dataDxfId="141" dataCellStyle="Porcentaje"/>
    <tableColumn id="8" name="AÑOS DE VIDA ÚTIL                                  " dataDxfId="140" dataCellStyle="Porcentaje"/>
    <tableColumn id="9" name="COEFICIENTE AMORTIZACIÓN_x000a_(%) " dataDxfId="139" dataCellStyle="Porcentaje">
      <calculatedColumnFormula>IFERROR((100/K78/100),"")</calculatedColumnFormula>
    </tableColumn>
    <tableColumn id="10" name="PLAZO AMORTIZACIÓN PROYECTO                                            (meses)" dataDxfId="138" dataCellStyle="Moneda"/>
    <tableColumn id="11" name="TOTAL COSTES AMORTIZABLES_x000a_ (€)" dataDxfId="137">
      <calculatedColumnFormula>IFERROR((J78*L78*M78/12),"")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4.bin"/><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tabSelected="1" zoomScale="40" zoomScaleNormal="40" workbookViewId="0">
      <selection activeCell="T6" sqref="T6"/>
    </sheetView>
  </sheetViews>
  <sheetFormatPr baseColWidth="10" defaultColWidth="0" defaultRowHeight="15" zeroHeight="1" x14ac:dyDescent="0.25"/>
  <cols>
    <col min="1" max="21" width="11.42578125" style="98" customWidth="1"/>
    <col min="22" max="22" width="20" style="98" customWidth="1"/>
    <col min="23" max="23" width="11.42578125" style="98" customWidth="1"/>
    <col min="24" max="26" width="0" style="98" hidden="1" customWidth="1"/>
    <col min="27" max="16384" width="11.42578125" style="98" hidden="1"/>
  </cols>
  <sheetData>
    <row r="1" spans="2:21" x14ac:dyDescent="0.25"/>
    <row r="2" spans="2:21" x14ac:dyDescent="0.25"/>
    <row r="3" spans="2:21" x14ac:dyDescent="0.25"/>
    <row r="4" spans="2:21" x14ac:dyDescent="0.25"/>
    <row r="5" spans="2:21" x14ac:dyDescent="0.25"/>
    <row r="6" spans="2:21" x14ac:dyDescent="0.25"/>
    <row r="7" spans="2:21" x14ac:dyDescent="0.25"/>
    <row r="8" spans="2:21" x14ac:dyDescent="0.25"/>
    <row r="9" spans="2:21" x14ac:dyDescent="0.25"/>
    <row r="10" spans="2:21" x14ac:dyDescent="0.25"/>
    <row r="11" spans="2:21" ht="26.25" x14ac:dyDescent="0.25">
      <c r="B11" s="234" t="s">
        <v>3</v>
      </c>
      <c r="C11" s="234"/>
      <c r="D11" s="234"/>
      <c r="E11" s="234"/>
      <c r="F11" s="234"/>
      <c r="G11" s="234"/>
      <c r="H11" s="234"/>
      <c r="I11" s="234"/>
      <c r="J11" s="234"/>
      <c r="K11" s="234"/>
      <c r="L11" s="234"/>
      <c r="M11" s="234"/>
      <c r="N11" s="234"/>
      <c r="O11" s="234"/>
      <c r="P11" s="234"/>
      <c r="Q11" s="234"/>
      <c r="R11" s="234"/>
      <c r="S11" s="234"/>
      <c r="T11" s="234"/>
      <c r="U11" s="234"/>
    </row>
    <row r="12" spans="2:21" x14ac:dyDescent="0.25"/>
    <row r="13" spans="2:21" ht="94.5" customHeight="1" x14ac:dyDescent="0.25">
      <c r="B13" s="235" t="s">
        <v>187</v>
      </c>
      <c r="C13" s="236"/>
      <c r="D13" s="236"/>
      <c r="E13" s="236"/>
      <c r="F13" s="236"/>
      <c r="G13" s="236"/>
      <c r="H13" s="236"/>
      <c r="I13" s="236"/>
      <c r="J13" s="236"/>
      <c r="K13" s="236"/>
      <c r="L13" s="236"/>
      <c r="M13" s="236"/>
      <c r="N13" s="236"/>
      <c r="O13" s="236"/>
      <c r="P13" s="236"/>
      <c r="Q13" s="236"/>
      <c r="R13" s="236"/>
      <c r="S13" s="236"/>
      <c r="T13" s="236"/>
      <c r="U13" s="237"/>
    </row>
    <row r="14" spans="2:21" x14ac:dyDescent="0.25"/>
    <row r="15" spans="2:21" x14ac:dyDescent="0.25"/>
    <row r="16" spans="2:21" ht="26.25" x14ac:dyDescent="0.25">
      <c r="B16" s="234" t="s">
        <v>1</v>
      </c>
      <c r="C16" s="234"/>
      <c r="D16" s="234"/>
      <c r="E16" s="234"/>
      <c r="F16" s="234"/>
      <c r="G16" s="234"/>
      <c r="H16" s="234"/>
      <c r="I16" s="234"/>
      <c r="J16" s="234"/>
      <c r="K16" s="234"/>
      <c r="L16" s="234"/>
      <c r="M16" s="234"/>
      <c r="N16" s="234"/>
      <c r="O16" s="234"/>
      <c r="P16" s="234"/>
      <c r="Q16" s="234"/>
      <c r="R16" s="234"/>
      <c r="S16" s="234"/>
      <c r="T16" s="234"/>
      <c r="U16" s="234"/>
    </row>
    <row r="17" spans="2:21" x14ac:dyDescent="0.25"/>
    <row r="18" spans="2:21" x14ac:dyDescent="0.25"/>
    <row r="19" spans="2:21" ht="124.5" customHeight="1" x14ac:dyDescent="0.25">
      <c r="B19" s="235" t="s">
        <v>180</v>
      </c>
      <c r="C19" s="236"/>
      <c r="D19" s="236"/>
      <c r="E19" s="236"/>
      <c r="F19" s="236"/>
      <c r="G19" s="236"/>
      <c r="H19" s="236"/>
      <c r="I19" s="236"/>
      <c r="J19" s="236"/>
      <c r="K19" s="236"/>
      <c r="L19" s="236"/>
      <c r="M19" s="236"/>
      <c r="N19" s="236"/>
      <c r="O19" s="236"/>
      <c r="P19" s="236"/>
      <c r="Q19" s="236"/>
      <c r="R19" s="236"/>
      <c r="S19" s="236"/>
      <c r="T19" s="236"/>
      <c r="U19" s="237"/>
    </row>
    <row r="20" spans="2:21" x14ac:dyDescent="0.25"/>
    <row r="21" spans="2:21" x14ac:dyDescent="0.25"/>
    <row r="22" spans="2:21" ht="26.25" x14ac:dyDescent="0.25">
      <c r="B22" s="234" t="s">
        <v>85</v>
      </c>
      <c r="C22" s="234"/>
      <c r="D22" s="234"/>
      <c r="E22" s="234"/>
      <c r="F22" s="234"/>
      <c r="G22" s="234"/>
      <c r="H22" s="234"/>
      <c r="I22" s="234"/>
      <c r="J22" s="234"/>
      <c r="K22" s="234"/>
      <c r="L22" s="234"/>
      <c r="M22" s="234"/>
      <c r="N22" s="234"/>
      <c r="O22" s="234"/>
      <c r="P22" s="234"/>
      <c r="Q22" s="234"/>
      <c r="R22" s="234"/>
      <c r="S22" s="234"/>
      <c r="T22" s="234"/>
      <c r="U22" s="234"/>
    </row>
    <row r="23" spans="2:21" x14ac:dyDescent="0.25"/>
    <row r="24" spans="2:21" x14ac:dyDescent="0.25"/>
    <row r="25" spans="2:21" ht="93.75" customHeight="1" x14ac:dyDescent="0.25">
      <c r="C25" s="231" t="s">
        <v>188</v>
      </c>
      <c r="D25" s="232"/>
      <c r="E25" s="232"/>
      <c r="F25" s="232"/>
      <c r="G25" s="232"/>
      <c r="H25" s="232"/>
      <c r="I25" s="232"/>
      <c r="J25" s="232"/>
      <c r="K25" s="232"/>
      <c r="L25" s="232"/>
      <c r="M25" s="232"/>
      <c r="N25" s="232"/>
      <c r="O25" s="232"/>
      <c r="P25" s="232"/>
      <c r="Q25" s="232"/>
      <c r="R25" s="232"/>
      <c r="S25" s="232"/>
      <c r="T25" s="232"/>
      <c r="U25" s="233"/>
    </row>
    <row r="26" spans="2:21" ht="40.5" customHeight="1" x14ac:dyDescent="0.25"/>
    <row r="27" spans="2:21" ht="300" customHeight="1" x14ac:dyDescent="0.25">
      <c r="B27" s="222" t="s">
        <v>189</v>
      </c>
      <c r="C27" s="223"/>
      <c r="D27" s="223"/>
      <c r="E27" s="223"/>
      <c r="F27" s="223"/>
      <c r="G27" s="223"/>
      <c r="H27" s="223"/>
      <c r="I27" s="223"/>
      <c r="J27" s="223"/>
      <c r="K27" s="223"/>
      <c r="L27" s="223"/>
      <c r="M27" s="223"/>
      <c r="N27" s="223"/>
      <c r="O27" s="223"/>
      <c r="P27" s="223"/>
      <c r="Q27" s="223"/>
      <c r="R27" s="223"/>
      <c r="S27" s="223"/>
      <c r="T27" s="223"/>
      <c r="U27" s="224"/>
    </row>
    <row r="28" spans="2:21" x14ac:dyDescent="0.25">
      <c r="B28" s="225"/>
      <c r="C28" s="226"/>
      <c r="D28" s="226"/>
      <c r="E28" s="226"/>
      <c r="F28" s="226"/>
      <c r="G28" s="226"/>
      <c r="H28" s="226"/>
      <c r="I28" s="226"/>
      <c r="J28" s="226"/>
      <c r="K28" s="226"/>
      <c r="L28" s="226"/>
      <c r="M28" s="226"/>
      <c r="N28" s="226"/>
      <c r="O28" s="226"/>
      <c r="P28" s="226"/>
      <c r="Q28" s="226"/>
      <c r="R28" s="226"/>
      <c r="S28" s="226"/>
      <c r="T28" s="226"/>
      <c r="U28" s="227"/>
    </row>
    <row r="29" spans="2:21" x14ac:dyDescent="0.25">
      <c r="B29" s="225"/>
      <c r="C29" s="226"/>
      <c r="D29" s="226"/>
      <c r="E29" s="226"/>
      <c r="F29" s="226"/>
      <c r="G29" s="226"/>
      <c r="H29" s="226"/>
      <c r="I29" s="226"/>
      <c r="J29" s="226"/>
      <c r="K29" s="226"/>
      <c r="L29" s="226"/>
      <c r="M29" s="226"/>
      <c r="N29" s="226"/>
      <c r="O29" s="226"/>
      <c r="P29" s="226"/>
      <c r="Q29" s="226"/>
      <c r="R29" s="226"/>
      <c r="S29" s="226"/>
      <c r="T29" s="226"/>
      <c r="U29" s="227"/>
    </row>
    <row r="30" spans="2:21" x14ac:dyDescent="0.25">
      <c r="B30" s="225"/>
      <c r="C30" s="226"/>
      <c r="D30" s="226"/>
      <c r="E30" s="226"/>
      <c r="F30" s="226"/>
      <c r="G30" s="226"/>
      <c r="H30" s="226"/>
      <c r="I30" s="226"/>
      <c r="J30" s="226"/>
      <c r="K30" s="226"/>
      <c r="L30" s="226"/>
      <c r="M30" s="226"/>
      <c r="N30" s="226"/>
      <c r="O30" s="226"/>
      <c r="P30" s="226"/>
      <c r="Q30" s="226"/>
      <c r="R30" s="226"/>
      <c r="S30" s="226"/>
      <c r="T30" s="226"/>
      <c r="U30" s="227"/>
    </row>
    <row r="31" spans="2:21" ht="117" customHeight="1" x14ac:dyDescent="0.25">
      <c r="B31" s="228"/>
      <c r="C31" s="229"/>
      <c r="D31" s="229"/>
      <c r="E31" s="229"/>
      <c r="F31" s="229"/>
      <c r="G31" s="229"/>
      <c r="H31" s="229"/>
      <c r="I31" s="229"/>
      <c r="J31" s="229"/>
      <c r="K31" s="229"/>
      <c r="L31" s="229"/>
      <c r="M31" s="229"/>
      <c r="N31" s="229"/>
      <c r="O31" s="229"/>
      <c r="P31" s="229"/>
      <c r="Q31" s="229"/>
      <c r="R31" s="229"/>
      <c r="S31" s="229"/>
      <c r="T31" s="229"/>
      <c r="U31" s="230"/>
    </row>
    <row r="32" spans="2:21" x14ac:dyDescent="0.25"/>
    <row r="33" x14ac:dyDescent="0.25"/>
    <row r="34" x14ac:dyDescent="0.25"/>
    <row r="35" x14ac:dyDescent="0.25"/>
    <row r="36" x14ac:dyDescent="0.25"/>
  </sheetData>
  <sheetProtection algorithmName="SHA-512" hashValue="g2hJmxHpfFmEKe8IdPMMp3YAEPrcAtXXp5Bb3f/knPSsKofzosngl5+T+fwyYCFAYH2/ySqT1y2ERHXVvTd71w==" saltValue="5MRY3rgSMBf+rDgLwOomZg==" spinCount="100000" sheet="1" objects="1" scenarios="1" selectLockedCells="1" selectUnlockedCells="1"/>
  <mergeCells count="7">
    <mergeCell ref="B27:U31"/>
    <mergeCell ref="C25:U25"/>
    <mergeCell ref="B11:U11"/>
    <mergeCell ref="B13:U13"/>
    <mergeCell ref="B16:U16"/>
    <mergeCell ref="B19:U19"/>
    <mergeCell ref="B22:U2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165"/>
  <sheetViews>
    <sheetView showGridLines="0" showZeros="0" zoomScale="40" zoomScaleNormal="40" zoomScaleSheetLayoutView="25" zoomScalePageLayoutView="10" workbookViewId="0">
      <selection activeCell="G104" sqref="G104"/>
    </sheetView>
  </sheetViews>
  <sheetFormatPr baseColWidth="10" defaultColWidth="0" defaultRowHeight="0" customHeight="1" zeroHeight="1" x14ac:dyDescent="0.25"/>
  <cols>
    <col min="1" max="2" width="10.7109375" style="175" customWidth="1"/>
    <col min="3" max="3" width="4.140625" style="175" customWidth="1"/>
    <col min="4" max="4" width="28.7109375" style="175" customWidth="1"/>
    <col min="5" max="10" width="30.7109375" style="175" customWidth="1"/>
    <col min="11" max="11" width="28.5703125" style="175" customWidth="1"/>
    <col min="12" max="18" width="30.7109375" style="175" customWidth="1"/>
    <col min="19" max="21" width="18.7109375" style="175" hidden="1" customWidth="1"/>
    <col min="22" max="28" width="18.7109375" style="175" hidden="1"/>
    <col min="29" max="16373" width="11.42578125" style="175" hidden="1"/>
    <col min="16374" max="16376" width="0" style="175" hidden="1"/>
    <col min="16377" max="16384" width="11.42578125" style="175" hidden="1"/>
  </cols>
  <sheetData>
    <row r="1" spans="4:22" s="34" customFormat="1" ht="30" customHeight="1" x14ac:dyDescent="0.25">
      <c r="J1" s="35"/>
      <c r="K1" s="35"/>
      <c r="L1" s="35"/>
      <c r="M1" s="35"/>
      <c r="N1" s="35"/>
      <c r="O1" s="35"/>
    </row>
    <row r="2" spans="4:22" s="34" customFormat="1" ht="102.75" customHeight="1" x14ac:dyDescent="0.25">
      <c r="L2" s="36"/>
      <c r="M2" s="36"/>
      <c r="N2" s="36"/>
      <c r="O2" s="36"/>
      <c r="P2" s="36"/>
      <c r="Q2" s="36"/>
      <c r="R2" s="36"/>
      <c r="S2" s="36"/>
      <c r="T2" s="36"/>
      <c r="U2" s="36"/>
      <c r="V2" s="36"/>
    </row>
    <row r="3" spans="4:22" s="34" customFormat="1" ht="30" customHeight="1" x14ac:dyDescent="0.25">
      <c r="D3" s="329" t="s">
        <v>169</v>
      </c>
      <c r="E3" s="329"/>
      <c r="F3" s="329"/>
      <c r="G3" s="329"/>
      <c r="H3" s="329"/>
      <c r="I3" s="329"/>
      <c r="J3" s="329"/>
      <c r="K3" s="329"/>
      <c r="L3" s="329"/>
      <c r="M3" s="36"/>
      <c r="N3" s="36"/>
      <c r="O3" s="36"/>
      <c r="P3" s="37"/>
    </row>
    <row r="4" spans="4:22" s="34" customFormat="1" ht="26.25" x14ac:dyDescent="0.25">
      <c r="D4" s="6"/>
      <c r="E4" s="6"/>
      <c r="F4" s="6"/>
      <c r="G4" s="6"/>
      <c r="H4" s="6"/>
      <c r="I4" s="6"/>
      <c r="J4" s="35"/>
      <c r="K4" s="35"/>
      <c r="L4" s="35"/>
      <c r="M4" s="36"/>
      <c r="N4" s="36"/>
      <c r="O4" s="36"/>
      <c r="P4" s="37"/>
    </row>
    <row r="5" spans="4:22" s="34" customFormat="1" ht="409.5" customHeight="1" x14ac:dyDescent="0.25">
      <c r="D5" s="395" t="s">
        <v>185</v>
      </c>
      <c r="E5" s="396"/>
      <c r="F5" s="396"/>
      <c r="G5" s="396"/>
      <c r="H5" s="396"/>
      <c r="I5" s="396"/>
      <c r="J5" s="396"/>
      <c r="K5" s="396"/>
      <c r="L5" s="397"/>
      <c r="M5" s="73"/>
      <c r="N5" s="36"/>
      <c r="O5" s="36"/>
      <c r="P5" s="37"/>
    </row>
    <row r="6" spans="4:22" s="34" customFormat="1" ht="26.25" x14ac:dyDescent="0.25">
      <c r="J6" s="35"/>
      <c r="K6" s="35"/>
      <c r="L6" s="35"/>
      <c r="M6" s="36"/>
      <c r="N6" s="36"/>
      <c r="O6" s="36"/>
    </row>
    <row r="7" spans="4:22" s="34" customFormat="1" ht="20.100000000000001" customHeight="1" x14ac:dyDescent="0.25">
      <c r="D7" s="333" t="s">
        <v>10</v>
      </c>
      <c r="E7" s="334"/>
      <c r="F7" s="335">
        <f>'Presupuesto Total'!$I$18</f>
        <v>0</v>
      </c>
      <c r="G7" s="336"/>
      <c r="H7" s="337"/>
      <c r="J7" s="35"/>
      <c r="K7" s="35"/>
      <c r="L7" s="35"/>
      <c r="M7" s="35"/>
      <c r="N7" s="35"/>
      <c r="O7" s="35"/>
    </row>
    <row r="8" spans="4:22" s="34" customFormat="1" ht="20.100000000000001" customHeight="1" x14ac:dyDescent="0.25">
      <c r="D8" s="84"/>
      <c r="E8" s="84"/>
      <c r="F8" s="39"/>
      <c r="G8" s="39"/>
      <c r="J8" s="35"/>
      <c r="K8" s="35"/>
      <c r="L8" s="35"/>
      <c r="M8" s="35"/>
      <c r="N8" s="35"/>
      <c r="O8" s="35"/>
    </row>
    <row r="9" spans="4:22" s="34" customFormat="1" ht="20.100000000000001" customHeight="1" x14ac:dyDescent="0.25">
      <c r="D9" s="338" t="s">
        <v>11</v>
      </c>
      <c r="E9" s="339"/>
      <c r="F9" s="340"/>
      <c r="G9" s="341"/>
      <c r="H9" s="342"/>
      <c r="J9" s="35"/>
      <c r="K9" s="35"/>
      <c r="L9" s="35"/>
      <c r="M9" s="35"/>
      <c r="N9" s="35"/>
      <c r="O9" s="35"/>
    </row>
    <row r="10" spans="4:22" s="40" customFormat="1" ht="20.100000000000001" customHeight="1" x14ac:dyDescent="0.25">
      <c r="D10" s="84"/>
      <c r="E10" s="84"/>
      <c r="I10" s="34"/>
      <c r="J10" s="35"/>
      <c r="K10" s="35"/>
    </row>
    <row r="11" spans="4:22" s="40" customFormat="1" ht="63.75" customHeight="1" x14ac:dyDescent="0.25">
      <c r="D11" s="394" t="s">
        <v>64</v>
      </c>
      <c r="E11" s="394"/>
      <c r="F11" s="394"/>
      <c r="G11" s="328" t="s">
        <v>122</v>
      </c>
      <c r="H11" s="328"/>
      <c r="I11" s="328" t="s">
        <v>75</v>
      </c>
      <c r="J11" s="328"/>
      <c r="K11" s="328"/>
      <c r="M11" s="41"/>
      <c r="N11" s="41"/>
      <c r="O11" s="41"/>
    </row>
    <row r="12" spans="4:22" s="34" customFormat="1" ht="24.95" customHeight="1" x14ac:dyDescent="0.25">
      <c r="D12" s="323" t="s">
        <v>176</v>
      </c>
      <c r="E12" s="324"/>
      <c r="F12" s="325"/>
      <c r="G12" s="326"/>
      <c r="H12" s="326"/>
      <c r="I12" s="327"/>
      <c r="J12" s="327"/>
      <c r="K12" s="327"/>
      <c r="M12" s="41"/>
      <c r="N12" s="41"/>
      <c r="O12" s="41"/>
    </row>
    <row r="13" spans="4:22" s="34" customFormat="1" ht="24.95" customHeight="1" x14ac:dyDescent="0.25">
      <c r="D13" s="323" t="s">
        <v>177</v>
      </c>
      <c r="E13" s="324"/>
      <c r="F13" s="325"/>
      <c r="G13" s="326"/>
      <c r="H13" s="326"/>
      <c r="I13" s="327"/>
      <c r="J13" s="327"/>
      <c r="K13" s="327"/>
      <c r="M13" s="41"/>
      <c r="N13" s="41"/>
      <c r="O13" s="41"/>
    </row>
    <row r="14" spans="4:22" s="34" customFormat="1" ht="24.95" customHeight="1" x14ac:dyDescent="0.25">
      <c r="D14" s="323" t="s">
        <v>178</v>
      </c>
      <c r="E14" s="324"/>
      <c r="F14" s="325"/>
      <c r="G14" s="326"/>
      <c r="H14" s="326"/>
      <c r="I14" s="327"/>
      <c r="J14" s="327"/>
      <c r="K14" s="327"/>
      <c r="M14" s="41"/>
      <c r="N14" s="41"/>
      <c r="O14" s="41"/>
    </row>
    <row r="15" spans="4:22" s="40" customFormat="1" ht="87.75" customHeight="1" x14ac:dyDescent="0.25">
      <c r="D15" s="350" t="s">
        <v>179</v>
      </c>
      <c r="E15" s="348" t="s">
        <v>181</v>
      </c>
      <c r="F15" s="349"/>
      <c r="G15" s="351"/>
      <c r="H15" s="352"/>
      <c r="I15" s="357"/>
      <c r="J15" s="358"/>
      <c r="K15" s="359"/>
      <c r="M15" s="41"/>
      <c r="N15" s="41"/>
      <c r="O15" s="41"/>
    </row>
    <row r="16" spans="4:22" s="40" customFormat="1" ht="77.25" customHeight="1" x14ac:dyDescent="0.25">
      <c r="D16" s="350"/>
      <c r="E16" s="348" t="s">
        <v>182</v>
      </c>
      <c r="F16" s="349"/>
      <c r="G16" s="353"/>
      <c r="H16" s="354"/>
      <c r="I16" s="360"/>
      <c r="J16" s="361"/>
      <c r="K16" s="362"/>
      <c r="M16" s="41"/>
      <c r="N16" s="41"/>
      <c r="O16" s="41"/>
    </row>
    <row r="17" spans="4:15" s="40" customFormat="1" ht="48.75" customHeight="1" x14ac:dyDescent="0.25">
      <c r="D17" s="350"/>
      <c r="E17" s="348" t="s">
        <v>183</v>
      </c>
      <c r="F17" s="349"/>
      <c r="G17" s="355"/>
      <c r="H17" s="356"/>
      <c r="I17" s="363"/>
      <c r="J17" s="364"/>
      <c r="K17" s="365"/>
      <c r="L17" s="42"/>
      <c r="M17" s="42"/>
      <c r="N17" s="42"/>
    </row>
    <row r="18" spans="4:15" s="40" customFormat="1" ht="15" x14ac:dyDescent="0.25">
      <c r="G18" s="43"/>
      <c r="H18" s="43"/>
      <c r="I18" s="43"/>
      <c r="J18" s="43"/>
      <c r="K18" s="43"/>
      <c r="N18" s="42"/>
    </row>
    <row r="19" spans="4:15" s="40" customFormat="1" ht="24.95" customHeight="1" x14ac:dyDescent="0.25">
      <c r="D19" s="366" t="s">
        <v>80</v>
      </c>
      <c r="E19" s="367"/>
      <c r="F19" s="367"/>
      <c r="G19" s="343"/>
      <c r="H19" s="343"/>
      <c r="I19" s="43"/>
      <c r="J19" s="43"/>
      <c r="K19" s="43"/>
      <c r="N19" s="42"/>
    </row>
    <row r="20" spans="4:15" s="40" customFormat="1" ht="15" x14ac:dyDescent="0.25">
      <c r="N20" s="42"/>
    </row>
    <row r="21" spans="4:15" s="40" customFormat="1" ht="15.75" thickBot="1" x14ac:dyDescent="0.3">
      <c r="N21" s="42"/>
    </row>
    <row r="22" spans="4:15" s="34" customFormat="1" ht="20.100000000000001" customHeight="1" x14ac:dyDescent="0.25">
      <c r="D22" s="344" t="s">
        <v>5</v>
      </c>
      <c r="E22" s="345"/>
      <c r="F22" s="346" t="str">
        <f>UPPER('Presupuesto Total'!$C$12)</f>
        <v/>
      </c>
      <c r="G22" s="346"/>
      <c r="H22" s="346"/>
      <c r="I22" s="347"/>
      <c r="J22" s="344" t="s">
        <v>6</v>
      </c>
      <c r="K22" s="345"/>
      <c r="L22" s="346" t="str">
        <f>UPPER('Presupuesto Total'!$C$13)</f>
        <v/>
      </c>
      <c r="M22" s="346"/>
      <c r="N22" s="346"/>
      <c r="O22" s="347"/>
    </row>
    <row r="23" spans="4:15" s="11" customFormat="1" ht="60" customHeight="1" x14ac:dyDescent="0.25">
      <c r="D23" s="371" t="s">
        <v>128</v>
      </c>
      <c r="E23" s="372"/>
      <c r="F23" s="373" t="s">
        <v>129</v>
      </c>
      <c r="G23" s="373"/>
      <c r="H23" s="85" t="s">
        <v>24</v>
      </c>
      <c r="I23" s="75" t="s">
        <v>23</v>
      </c>
      <c r="J23" s="371" t="s">
        <v>128</v>
      </c>
      <c r="K23" s="372"/>
      <c r="L23" s="373" t="s">
        <v>129</v>
      </c>
      <c r="M23" s="373"/>
      <c r="N23" s="85" t="s">
        <v>24</v>
      </c>
      <c r="O23" s="75" t="s">
        <v>23</v>
      </c>
    </row>
    <row r="24" spans="4:15" s="11" customFormat="1" ht="15" customHeight="1" x14ac:dyDescent="0.25">
      <c r="D24" s="368" t="s">
        <v>8</v>
      </c>
      <c r="E24" s="369"/>
      <c r="F24" s="370"/>
      <c r="G24" s="370"/>
      <c r="H24" s="109"/>
      <c r="I24" s="110"/>
      <c r="J24" s="368" t="s">
        <v>8</v>
      </c>
      <c r="K24" s="369"/>
      <c r="L24" s="370"/>
      <c r="M24" s="370"/>
      <c r="N24" s="115"/>
      <c r="O24" s="118"/>
    </row>
    <row r="25" spans="4:15" s="11" customFormat="1" ht="15" customHeight="1" x14ac:dyDescent="0.25">
      <c r="D25" s="368" t="s">
        <v>52</v>
      </c>
      <c r="E25" s="369"/>
      <c r="F25" s="370"/>
      <c r="G25" s="370"/>
      <c r="H25" s="109"/>
      <c r="I25" s="111">
        <f>SUMIF($G$78:$G$92,"PT 1",$N$78:$N$92)</f>
        <v>0</v>
      </c>
      <c r="J25" s="368" t="s">
        <v>52</v>
      </c>
      <c r="K25" s="369"/>
      <c r="L25" s="370"/>
      <c r="M25" s="370"/>
      <c r="N25" s="115"/>
      <c r="O25" s="111">
        <f>SUMIF($G$78:$G$92,"PT 2",$N$78:$N$92)</f>
        <v>0</v>
      </c>
    </row>
    <row r="26" spans="4:15" s="11" customFormat="1" ht="15" customHeight="1" x14ac:dyDescent="0.25">
      <c r="D26" s="368" t="s">
        <v>12</v>
      </c>
      <c r="E26" s="369"/>
      <c r="F26" s="370"/>
      <c r="G26" s="370"/>
      <c r="H26" s="109"/>
      <c r="I26" s="110"/>
      <c r="J26" s="368" t="s">
        <v>12</v>
      </c>
      <c r="K26" s="369"/>
      <c r="L26" s="370"/>
      <c r="M26" s="370"/>
      <c r="N26" s="115"/>
      <c r="O26" s="118"/>
    </row>
    <row r="27" spans="4:15" s="11" customFormat="1" ht="15" customHeight="1" x14ac:dyDescent="0.25">
      <c r="D27" s="368" t="s">
        <v>53</v>
      </c>
      <c r="E27" s="369"/>
      <c r="F27" s="370"/>
      <c r="G27" s="370"/>
      <c r="H27" s="109"/>
      <c r="I27" s="110"/>
      <c r="J27" s="368" t="s">
        <v>53</v>
      </c>
      <c r="K27" s="369"/>
      <c r="L27" s="370"/>
      <c r="M27" s="370"/>
      <c r="N27" s="115"/>
      <c r="O27" s="118"/>
    </row>
    <row r="28" spans="4:15" s="11" customFormat="1" ht="15" customHeight="1" x14ac:dyDescent="0.25">
      <c r="D28" s="368" t="s">
        <v>9</v>
      </c>
      <c r="E28" s="369"/>
      <c r="F28" s="370"/>
      <c r="G28" s="370"/>
      <c r="H28" s="109"/>
      <c r="I28" s="110"/>
      <c r="J28" s="368" t="s">
        <v>9</v>
      </c>
      <c r="K28" s="369"/>
      <c r="L28" s="370"/>
      <c r="M28" s="370"/>
      <c r="N28" s="115"/>
      <c r="O28" s="118"/>
    </row>
    <row r="29" spans="4:15" s="11" customFormat="1" ht="15" customHeight="1" x14ac:dyDescent="0.25">
      <c r="D29" s="368" t="s">
        <v>149</v>
      </c>
      <c r="E29" s="369"/>
      <c r="F29" s="370"/>
      <c r="G29" s="370"/>
      <c r="H29" s="109"/>
      <c r="I29" s="110"/>
      <c r="J29" s="368" t="s">
        <v>149</v>
      </c>
      <c r="K29" s="369"/>
      <c r="L29" s="370"/>
      <c r="M29" s="370"/>
      <c r="N29" s="115"/>
      <c r="O29" s="118"/>
    </row>
    <row r="30" spans="4:15" s="11" customFormat="1" ht="15" customHeight="1" thickBot="1" x14ac:dyDescent="0.3">
      <c r="D30" s="374"/>
      <c r="E30" s="375"/>
      <c r="F30" s="376"/>
      <c r="G30" s="112" t="s">
        <v>0</v>
      </c>
      <c r="H30" s="113">
        <f>SUM(H24:H29)</f>
        <v>0</v>
      </c>
      <c r="I30" s="114">
        <f>SUM(I24:I29)</f>
        <v>0</v>
      </c>
      <c r="J30" s="374"/>
      <c r="K30" s="375"/>
      <c r="L30" s="376"/>
      <c r="M30" s="119" t="s">
        <v>0</v>
      </c>
      <c r="N30" s="113">
        <f>SUM(N24:N29)</f>
        <v>0</v>
      </c>
      <c r="O30" s="113">
        <f>SUM(O24:O29)</f>
        <v>0</v>
      </c>
    </row>
    <row r="31" spans="4:15" s="11" customFormat="1" ht="15" customHeight="1" x14ac:dyDescent="0.25">
      <c r="J31" s="44"/>
      <c r="K31" s="44"/>
      <c r="L31" s="44"/>
      <c r="M31" s="44"/>
      <c r="N31" s="44"/>
      <c r="O31" s="44"/>
    </row>
    <row r="32" spans="4:15" s="11" customFormat="1" ht="15" customHeight="1" thickBot="1" x14ac:dyDescent="0.3">
      <c r="J32" s="44"/>
      <c r="K32" s="44"/>
      <c r="L32" s="44"/>
      <c r="M32" s="44"/>
      <c r="N32" s="44"/>
      <c r="O32" s="44"/>
    </row>
    <row r="33" spans="4:15" s="11" customFormat="1" ht="20.100000000000001" customHeight="1" x14ac:dyDescent="0.25">
      <c r="D33" s="344" t="s">
        <v>27</v>
      </c>
      <c r="E33" s="345"/>
      <c r="F33" s="346" t="str">
        <f>UPPER('Presupuesto Total'!$C$14)</f>
        <v/>
      </c>
      <c r="G33" s="346"/>
      <c r="H33" s="346"/>
      <c r="I33" s="377"/>
      <c r="J33" s="344" t="s">
        <v>28</v>
      </c>
      <c r="K33" s="345"/>
      <c r="L33" s="346" t="str">
        <f>UPPER('Presupuesto Total'!$C$15)</f>
        <v/>
      </c>
      <c r="M33" s="346"/>
      <c r="N33" s="346"/>
      <c r="O33" s="347"/>
    </row>
    <row r="34" spans="4:15" s="11" customFormat="1" ht="60" customHeight="1" x14ac:dyDescent="0.25">
      <c r="D34" s="371" t="s">
        <v>128</v>
      </c>
      <c r="E34" s="372"/>
      <c r="F34" s="373" t="s">
        <v>129</v>
      </c>
      <c r="G34" s="373"/>
      <c r="H34" s="85" t="s">
        <v>24</v>
      </c>
      <c r="I34" s="76" t="s">
        <v>23</v>
      </c>
      <c r="J34" s="371" t="s">
        <v>128</v>
      </c>
      <c r="K34" s="372"/>
      <c r="L34" s="373" t="s">
        <v>129</v>
      </c>
      <c r="M34" s="373"/>
      <c r="N34" s="85" t="s">
        <v>24</v>
      </c>
      <c r="O34" s="75" t="s">
        <v>23</v>
      </c>
    </row>
    <row r="35" spans="4:15" s="11" customFormat="1" ht="15" customHeight="1" x14ac:dyDescent="0.25">
      <c r="D35" s="368" t="s">
        <v>8</v>
      </c>
      <c r="E35" s="369"/>
      <c r="F35" s="370"/>
      <c r="G35" s="370"/>
      <c r="H35" s="115"/>
      <c r="I35" s="116"/>
      <c r="J35" s="368" t="s">
        <v>8</v>
      </c>
      <c r="K35" s="369"/>
      <c r="L35" s="370"/>
      <c r="M35" s="370"/>
      <c r="N35" s="115"/>
      <c r="O35" s="118"/>
    </row>
    <row r="36" spans="4:15" s="11" customFormat="1" ht="15" customHeight="1" x14ac:dyDescent="0.25">
      <c r="D36" s="368" t="s">
        <v>52</v>
      </c>
      <c r="E36" s="369"/>
      <c r="F36" s="370"/>
      <c r="G36" s="370"/>
      <c r="H36" s="115"/>
      <c r="I36" s="117">
        <f>SUMIF($G$78:$G$92,"PT 3",$N$78:$N$92)</f>
        <v>0</v>
      </c>
      <c r="J36" s="368" t="s">
        <v>52</v>
      </c>
      <c r="K36" s="369"/>
      <c r="L36" s="370"/>
      <c r="M36" s="370"/>
      <c r="N36" s="115"/>
      <c r="O36" s="111">
        <f>SUMIF($G$78:$G$92,"PT 4",$N$78:$N$92)</f>
        <v>0</v>
      </c>
    </row>
    <row r="37" spans="4:15" s="11" customFormat="1" ht="15" customHeight="1" x14ac:dyDescent="0.25">
      <c r="D37" s="368" t="s">
        <v>12</v>
      </c>
      <c r="E37" s="369"/>
      <c r="F37" s="370"/>
      <c r="G37" s="370"/>
      <c r="H37" s="115"/>
      <c r="I37" s="116"/>
      <c r="J37" s="368" t="s">
        <v>12</v>
      </c>
      <c r="K37" s="369"/>
      <c r="L37" s="370"/>
      <c r="M37" s="370"/>
      <c r="N37" s="115"/>
      <c r="O37" s="118"/>
    </row>
    <row r="38" spans="4:15" s="11" customFormat="1" ht="15" customHeight="1" x14ac:dyDescent="0.25">
      <c r="D38" s="368" t="s">
        <v>53</v>
      </c>
      <c r="E38" s="369"/>
      <c r="F38" s="370"/>
      <c r="G38" s="370"/>
      <c r="H38" s="115"/>
      <c r="I38" s="116"/>
      <c r="J38" s="368" t="s">
        <v>53</v>
      </c>
      <c r="K38" s="369"/>
      <c r="L38" s="370"/>
      <c r="M38" s="370"/>
      <c r="N38" s="115"/>
      <c r="O38" s="118"/>
    </row>
    <row r="39" spans="4:15" s="11" customFormat="1" ht="15" customHeight="1" x14ac:dyDescent="0.25">
      <c r="D39" s="368" t="s">
        <v>9</v>
      </c>
      <c r="E39" s="369"/>
      <c r="F39" s="370"/>
      <c r="G39" s="370"/>
      <c r="H39" s="115"/>
      <c r="I39" s="116"/>
      <c r="J39" s="368" t="s">
        <v>9</v>
      </c>
      <c r="K39" s="369"/>
      <c r="L39" s="370"/>
      <c r="M39" s="370"/>
      <c r="N39" s="115"/>
      <c r="O39" s="118"/>
    </row>
    <row r="40" spans="4:15" s="11" customFormat="1" ht="15" customHeight="1" x14ac:dyDescent="0.25">
      <c r="D40" s="368" t="s">
        <v>149</v>
      </c>
      <c r="E40" s="369"/>
      <c r="F40" s="370"/>
      <c r="G40" s="370"/>
      <c r="H40" s="115"/>
      <c r="I40" s="116"/>
      <c r="J40" s="368" t="s">
        <v>149</v>
      </c>
      <c r="K40" s="369"/>
      <c r="L40" s="370"/>
      <c r="M40" s="370"/>
      <c r="N40" s="115"/>
      <c r="O40" s="118"/>
    </row>
    <row r="41" spans="4:15" s="11" customFormat="1" ht="15" customHeight="1" thickBot="1" x14ac:dyDescent="0.3">
      <c r="D41" s="378"/>
      <c r="E41" s="379"/>
      <c r="F41" s="380"/>
      <c r="G41" s="23" t="s">
        <v>0</v>
      </c>
      <c r="H41" s="28">
        <f>SUM(H35:H40)</f>
        <v>0</v>
      </c>
      <c r="I41" s="29">
        <f>SUM(I35:I40)</f>
        <v>0</v>
      </c>
      <c r="J41" s="374"/>
      <c r="K41" s="375"/>
      <c r="L41" s="376"/>
      <c r="M41" s="112" t="s">
        <v>0</v>
      </c>
      <c r="N41" s="113">
        <f>SUM(N35:N40)</f>
        <v>0</v>
      </c>
      <c r="O41" s="114">
        <f>SUM(O35:O40)</f>
        <v>0</v>
      </c>
    </row>
    <row r="42" spans="4:15" s="11" customFormat="1" ht="15" customHeight="1" thickBot="1" x14ac:dyDescent="0.3">
      <c r="J42" s="44"/>
      <c r="K42" s="44"/>
      <c r="L42" s="44"/>
      <c r="M42" s="44"/>
      <c r="N42" s="44"/>
      <c r="O42" s="44"/>
    </row>
    <row r="43" spans="4:15" s="11" customFormat="1" ht="20.100000000000001" customHeight="1" x14ac:dyDescent="0.25">
      <c r="D43" s="344" t="s">
        <v>29</v>
      </c>
      <c r="E43" s="345"/>
      <c r="F43" s="346" t="str">
        <f>UPPER('Presupuesto Total'!$C$16)</f>
        <v/>
      </c>
      <c r="G43" s="346"/>
      <c r="H43" s="346"/>
      <c r="I43" s="347"/>
      <c r="J43" s="344" t="s">
        <v>30</v>
      </c>
      <c r="K43" s="345"/>
      <c r="L43" s="346" t="str">
        <f>UPPER('Presupuesto Total'!$C$17)</f>
        <v/>
      </c>
      <c r="M43" s="346"/>
      <c r="N43" s="346"/>
      <c r="O43" s="347"/>
    </row>
    <row r="44" spans="4:15" s="11" customFormat="1" ht="60" customHeight="1" x14ac:dyDescent="0.25">
      <c r="D44" s="371" t="s">
        <v>128</v>
      </c>
      <c r="E44" s="372"/>
      <c r="F44" s="373" t="s">
        <v>129</v>
      </c>
      <c r="G44" s="373"/>
      <c r="H44" s="85" t="s">
        <v>24</v>
      </c>
      <c r="I44" s="75" t="s">
        <v>23</v>
      </c>
      <c r="J44" s="371" t="s">
        <v>128</v>
      </c>
      <c r="K44" s="372"/>
      <c r="L44" s="373" t="s">
        <v>129</v>
      </c>
      <c r="M44" s="373"/>
      <c r="N44" s="85" t="s">
        <v>24</v>
      </c>
      <c r="O44" s="75" t="s">
        <v>23</v>
      </c>
    </row>
    <row r="45" spans="4:15" s="11" customFormat="1" ht="15" customHeight="1" x14ac:dyDescent="0.25">
      <c r="D45" s="368" t="s">
        <v>8</v>
      </c>
      <c r="E45" s="369"/>
      <c r="F45" s="370"/>
      <c r="G45" s="370"/>
      <c r="H45" s="115"/>
      <c r="I45" s="118"/>
      <c r="J45" s="368" t="s">
        <v>8</v>
      </c>
      <c r="K45" s="369"/>
      <c r="L45" s="370"/>
      <c r="M45" s="370"/>
      <c r="N45" s="115"/>
      <c r="O45" s="118"/>
    </row>
    <row r="46" spans="4:15" s="11" customFormat="1" ht="15" customHeight="1" x14ac:dyDescent="0.25">
      <c r="D46" s="368" t="s">
        <v>52</v>
      </c>
      <c r="E46" s="369"/>
      <c r="F46" s="370"/>
      <c r="G46" s="370"/>
      <c r="H46" s="115"/>
      <c r="I46" s="111">
        <f>SUMIF($G$78:$G$92,"PT 5",$N$78:$N$92)</f>
        <v>0</v>
      </c>
      <c r="J46" s="368" t="s">
        <v>52</v>
      </c>
      <c r="K46" s="369"/>
      <c r="L46" s="370"/>
      <c r="M46" s="370"/>
      <c r="N46" s="115"/>
      <c r="O46" s="111">
        <f>SUMIF($G$78:$G$92,"PT 6",$N$78:$N$92)</f>
        <v>0</v>
      </c>
    </row>
    <row r="47" spans="4:15" s="11" customFormat="1" ht="15" customHeight="1" x14ac:dyDescent="0.25">
      <c r="D47" s="368" t="s">
        <v>12</v>
      </c>
      <c r="E47" s="369"/>
      <c r="F47" s="370"/>
      <c r="G47" s="370"/>
      <c r="H47" s="115"/>
      <c r="I47" s="118"/>
      <c r="J47" s="368" t="s">
        <v>12</v>
      </c>
      <c r="K47" s="369"/>
      <c r="L47" s="370"/>
      <c r="M47" s="370"/>
      <c r="N47" s="115"/>
      <c r="O47" s="118"/>
    </row>
    <row r="48" spans="4:15" s="11" customFormat="1" ht="15" customHeight="1" x14ac:dyDescent="0.25">
      <c r="D48" s="368" t="s">
        <v>53</v>
      </c>
      <c r="E48" s="369"/>
      <c r="F48" s="370"/>
      <c r="G48" s="370"/>
      <c r="H48" s="115"/>
      <c r="I48" s="118"/>
      <c r="J48" s="368" t="s">
        <v>53</v>
      </c>
      <c r="K48" s="369"/>
      <c r="L48" s="370"/>
      <c r="M48" s="370"/>
      <c r="N48" s="115"/>
      <c r="O48" s="118"/>
    </row>
    <row r="49" spans="4:15" s="11" customFormat="1" ht="15" customHeight="1" x14ac:dyDescent="0.25">
      <c r="D49" s="368" t="s">
        <v>9</v>
      </c>
      <c r="E49" s="369"/>
      <c r="F49" s="370"/>
      <c r="G49" s="370"/>
      <c r="H49" s="115"/>
      <c r="I49" s="118"/>
      <c r="J49" s="368" t="s">
        <v>9</v>
      </c>
      <c r="K49" s="369"/>
      <c r="L49" s="370"/>
      <c r="M49" s="370"/>
      <c r="N49" s="115"/>
      <c r="O49" s="118"/>
    </row>
    <row r="50" spans="4:15" s="11" customFormat="1" ht="15" customHeight="1" x14ac:dyDescent="0.25">
      <c r="D50" s="368" t="s">
        <v>149</v>
      </c>
      <c r="E50" s="369"/>
      <c r="F50" s="370"/>
      <c r="G50" s="370"/>
      <c r="H50" s="115"/>
      <c r="I50" s="118"/>
      <c r="J50" s="368" t="s">
        <v>149</v>
      </c>
      <c r="K50" s="369"/>
      <c r="L50" s="370"/>
      <c r="M50" s="370"/>
      <c r="N50" s="115"/>
      <c r="O50" s="118"/>
    </row>
    <row r="51" spans="4:15" s="11" customFormat="1" ht="15" customHeight="1" thickBot="1" x14ac:dyDescent="0.3">
      <c r="D51" s="381"/>
      <c r="E51" s="382"/>
      <c r="F51" s="382"/>
      <c r="G51" s="112" t="s">
        <v>0</v>
      </c>
      <c r="H51" s="113">
        <f>SUM(H45:H50)</f>
        <v>0</v>
      </c>
      <c r="I51" s="114">
        <f>SUM(I45:I50)</f>
        <v>0</v>
      </c>
      <c r="J51" s="381"/>
      <c r="K51" s="382"/>
      <c r="L51" s="382"/>
      <c r="M51" s="112" t="s">
        <v>0</v>
      </c>
      <c r="N51" s="113">
        <f>SUM(N45:N50)</f>
        <v>0</v>
      </c>
      <c r="O51" s="114">
        <f>SUM(O45:O50)</f>
        <v>0</v>
      </c>
    </row>
    <row r="52" spans="4:15" s="11" customFormat="1" ht="15" customHeight="1" thickBot="1" x14ac:dyDescent="0.3">
      <c r="J52" s="44"/>
      <c r="K52" s="44"/>
      <c r="L52" s="44"/>
      <c r="M52" s="44"/>
      <c r="N52" s="44"/>
      <c r="O52" s="44"/>
    </row>
    <row r="53" spans="4:15" s="11" customFormat="1" ht="20.100000000000001" customHeight="1" x14ac:dyDescent="0.25">
      <c r="D53" s="344" t="s">
        <v>31</v>
      </c>
      <c r="E53" s="345"/>
      <c r="F53" s="346" t="str">
        <f>UPPER('Presupuesto Total'!$C$18)</f>
        <v/>
      </c>
      <c r="G53" s="346"/>
      <c r="H53" s="346"/>
      <c r="I53" s="347"/>
      <c r="J53" s="344" t="s">
        <v>32</v>
      </c>
      <c r="K53" s="345"/>
      <c r="L53" s="346" t="str">
        <f>UPPER('Presupuesto Total'!$C$19)</f>
        <v/>
      </c>
      <c r="M53" s="346"/>
      <c r="N53" s="346"/>
      <c r="O53" s="347"/>
    </row>
    <row r="54" spans="4:15" s="11" customFormat="1" ht="60" customHeight="1" x14ac:dyDescent="0.25">
      <c r="D54" s="371" t="s">
        <v>128</v>
      </c>
      <c r="E54" s="372"/>
      <c r="F54" s="373" t="s">
        <v>129</v>
      </c>
      <c r="G54" s="373"/>
      <c r="H54" s="85" t="s">
        <v>24</v>
      </c>
      <c r="I54" s="75" t="s">
        <v>23</v>
      </c>
      <c r="J54" s="371" t="s">
        <v>128</v>
      </c>
      <c r="K54" s="372"/>
      <c r="L54" s="373" t="s">
        <v>129</v>
      </c>
      <c r="M54" s="373"/>
      <c r="N54" s="85" t="s">
        <v>24</v>
      </c>
      <c r="O54" s="75" t="s">
        <v>23</v>
      </c>
    </row>
    <row r="55" spans="4:15" s="11" customFormat="1" ht="15" customHeight="1" x14ac:dyDescent="0.25">
      <c r="D55" s="368" t="s">
        <v>8</v>
      </c>
      <c r="E55" s="369"/>
      <c r="F55" s="370"/>
      <c r="G55" s="370"/>
      <c r="H55" s="115"/>
      <c r="I55" s="118"/>
      <c r="J55" s="368" t="s">
        <v>8</v>
      </c>
      <c r="K55" s="369"/>
      <c r="L55" s="370"/>
      <c r="M55" s="370"/>
      <c r="N55" s="115"/>
      <c r="O55" s="118"/>
    </row>
    <row r="56" spans="4:15" s="11" customFormat="1" ht="15" customHeight="1" x14ac:dyDescent="0.25">
      <c r="D56" s="368" t="s">
        <v>52</v>
      </c>
      <c r="E56" s="369"/>
      <c r="F56" s="370"/>
      <c r="G56" s="370"/>
      <c r="H56" s="115"/>
      <c r="I56" s="111">
        <f>SUMIF($G$78:$G$92,"PT 7",$N$78:$N$92)</f>
        <v>0</v>
      </c>
      <c r="J56" s="368" t="s">
        <v>52</v>
      </c>
      <c r="K56" s="369"/>
      <c r="L56" s="370"/>
      <c r="M56" s="370"/>
      <c r="N56" s="115"/>
      <c r="O56" s="111">
        <f>SUMIF($G$78:$G$92,"PT 8",$N$78:$N$92)</f>
        <v>0</v>
      </c>
    </row>
    <row r="57" spans="4:15" s="11" customFormat="1" ht="15" customHeight="1" x14ac:dyDescent="0.25">
      <c r="D57" s="368" t="s">
        <v>12</v>
      </c>
      <c r="E57" s="369"/>
      <c r="F57" s="370"/>
      <c r="G57" s="370"/>
      <c r="H57" s="115"/>
      <c r="I57" s="118"/>
      <c r="J57" s="368" t="s">
        <v>12</v>
      </c>
      <c r="K57" s="369"/>
      <c r="L57" s="370"/>
      <c r="M57" s="370"/>
      <c r="N57" s="115"/>
      <c r="O57" s="118"/>
    </row>
    <row r="58" spans="4:15" s="11" customFormat="1" ht="15" customHeight="1" x14ac:dyDescent="0.25">
      <c r="D58" s="368" t="s">
        <v>53</v>
      </c>
      <c r="E58" s="369"/>
      <c r="F58" s="370"/>
      <c r="G58" s="370"/>
      <c r="H58" s="115"/>
      <c r="I58" s="118"/>
      <c r="J58" s="368" t="s">
        <v>53</v>
      </c>
      <c r="K58" s="369"/>
      <c r="L58" s="370"/>
      <c r="M58" s="370"/>
      <c r="N58" s="115"/>
      <c r="O58" s="118"/>
    </row>
    <row r="59" spans="4:15" s="11" customFormat="1" ht="15" customHeight="1" x14ac:dyDescent="0.25">
      <c r="D59" s="368" t="s">
        <v>9</v>
      </c>
      <c r="E59" s="369"/>
      <c r="F59" s="370"/>
      <c r="G59" s="370"/>
      <c r="H59" s="115"/>
      <c r="I59" s="118"/>
      <c r="J59" s="368" t="s">
        <v>9</v>
      </c>
      <c r="K59" s="369"/>
      <c r="L59" s="370"/>
      <c r="M59" s="370"/>
      <c r="N59" s="115"/>
      <c r="O59" s="118"/>
    </row>
    <row r="60" spans="4:15" s="11" customFormat="1" ht="15" customHeight="1" x14ac:dyDescent="0.25">
      <c r="D60" s="368" t="s">
        <v>149</v>
      </c>
      <c r="E60" s="369"/>
      <c r="F60" s="370"/>
      <c r="G60" s="370"/>
      <c r="H60" s="115"/>
      <c r="I60" s="118"/>
      <c r="J60" s="368" t="s">
        <v>149</v>
      </c>
      <c r="K60" s="369"/>
      <c r="L60" s="370"/>
      <c r="M60" s="370"/>
      <c r="N60" s="115"/>
      <c r="O60" s="118"/>
    </row>
    <row r="61" spans="4:15" s="11" customFormat="1" ht="15" customHeight="1" thickBot="1" x14ac:dyDescent="0.3">
      <c r="D61" s="381"/>
      <c r="E61" s="382"/>
      <c r="F61" s="382"/>
      <c r="G61" s="112" t="s">
        <v>0</v>
      </c>
      <c r="H61" s="113">
        <f>SUM(H55:H60)</f>
        <v>0</v>
      </c>
      <c r="I61" s="114">
        <f>SUM(I55:I60)</f>
        <v>0</v>
      </c>
      <c r="J61" s="381"/>
      <c r="K61" s="382"/>
      <c r="L61" s="382"/>
      <c r="M61" s="112" t="s">
        <v>0</v>
      </c>
      <c r="N61" s="113">
        <f>SUM(N55:N60)</f>
        <v>0</v>
      </c>
      <c r="O61" s="114">
        <f>SUM(O55:O60)</f>
        <v>0</v>
      </c>
    </row>
    <row r="62" spans="4:15" s="11" customFormat="1" ht="15" customHeight="1" x14ac:dyDescent="0.25">
      <c r="J62" s="44"/>
      <c r="K62" s="44"/>
      <c r="L62" s="44"/>
      <c r="M62" s="44"/>
      <c r="N62" s="44"/>
      <c r="O62" s="44"/>
    </row>
    <row r="63" spans="4:15" s="11" customFormat="1" ht="15" customHeight="1" thickBot="1" x14ac:dyDescent="0.3">
      <c r="J63" s="44"/>
      <c r="K63" s="44"/>
      <c r="L63" s="44"/>
      <c r="M63" s="44"/>
      <c r="N63" s="44"/>
      <c r="O63" s="44"/>
    </row>
    <row r="64" spans="4:15" s="11" customFormat="1" ht="20.100000000000001" customHeight="1" x14ac:dyDescent="0.25">
      <c r="D64" s="344" t="s">
        <v>33</v>
      </c>
      <c r="E64" s="345"/>
      <c r="F64" s="346" t="str">
        <f>UPPER('Presupuesto Total'!$C$20)</f>
        <v/>
      </c>
      <c r="G64" s="346"/>
      <c r="H64" s="346"/>
      <c r="I64" s="347"/>
      <c r="J64" s="344" t="s">
        <v>34</v>
      </c>
      <c r="K64" s="345"/>
      <c r="L64" s="346" t="str">
        <f>UPPER('Presupuesto Total'!$C$21)</f>
        <v/>
      </c>
      <c r="M64" s="346"/>
      <c r="N64" s="346"/>
      <c r="O64" s="347"/>
    </row>
    <row r="65" spans="3:20" s="11" customFormat="1" ht="60" customHeight="1" x14ac:dyDescent="0.25">
      <c r="D65" s="371" t="s">
        <v>128</v>
      </c>
      <c r="E65" s="372"/>
      <c r="F65" s="373" t="s">
        <v>129</v>
      </c>
      <c r="G65" s="373"/>
      <c r="H65" s="85" t="s">
        <v>24</v>
      </c>
      <c r="I65" s="75" t="s">
        <v>23</v>
      </c>
      <c r="J65" s="371" t="s">
        <v>128</v>
      </c>
      <c r="K65" s="372"/>
      <c r="L65" s="373" t="s">
        <v>129</v>
      </c>
      <c r="M65" s="373"/>
      <c r="N65" s="85" t="s">
        <v>24</v>
      </c>
      <c r="O65" s="75" t="s">
        <v>23</v>
      </c>
    </row>
    <row r="66" spans="3:20" s="11" customFormat="1" ht="15" customHeight="1" x14ac:dyDescent="0.25">
      <c r="D66" s="368" t="s">
        <v>8</v>
      </c>
      <c r="E66" s="369"/>
      <c r="F66" s="370"/>
      <c r="G66" s="370"/>
      <c r="H66" s="115"/>
      <c r="I66" s="118"/>
      <c r="J66" s="368" t="s">
        <v>8</v>
      </c>
      <c r="K66" s="369"/>
      <c r="L66" s="370"/>
      <c r="M66" s="370"/>
      <c r="N66" s="115"/>
      <c r="O66" s="118"/>
    </row>
    <row r="67" spans="3:20" s="11" customFormat="1" ht="15" customHeight="1" x14ac:dyDescent="0.25">
      <c r="D67" s="368" t="s">
        <v>52</v>
      </c>
      <c r="E67" s="369"/>
      <c r="F67" s="370"/>
      <c r="G67" s="370"/>
      <c r="H67" s="115"/>
      <c r="I67" s="111">
        <f>SUMIF($G$78:$G$92,"PT 9",$N$78:$N$92)</f>
        <v>0</v>
      </c>
      <c r="J67" s="368" t="s">
        <v>52</v>
      </c>
      <c r="K67" s="369"/>
      <c r="L67" s="370"/>
      <c r="M67" s="370"/>
      <c r="N67" s="115"/>
      <c r="O67" s="111">
        <f>SUMIF($G$78:$G$92,"PT 10",$N$78:$N$92)</f>
        <v>0</v>
      </c>
    </row>
    <row r="68" spans="3:20" s="11" customFormat="1" ht="15" customHeight="1" x14ac:dyDescent="0.25">
      <c r="D68" s="368" t="s">
        <v>12</v>
      </c>
      <c r="E68" s="369"/>
      <c r="F68" s="370"/>
      <c r="G68" s="370"/>
      <c r="H68" s="115"/>
      <c r="I68" s="118"/>
      <c r="J68" s="368" t="s">
        <v>12</v>
      </c>
      <c r="K68" s="369"/>
      <c r="L68" s="370"/>
      <c r="M68" s="370"/>
      <c r="N68" s="115"/>
      <c r="O68" s="118"/>
    </row>
    <row r="69" spans="3:20" s="11" customFormat="1" ht="15" customHeight="1" x14ac:dyDescent="0.25">
      <c r="D69" s="368" t="s">
        <v>53</v>
      </c>
      <c r="E69" s="369"/>
      <c r="F69" s="370"/>
      <c r="G69" s="370"/>
      <c r="H69" s="115"/>
      <c r="I69" s="118"/>
      <c r="J69" s="368" t="s">
        <v>53</v>
      </c>
      <c r="K69" s="369"/>
      <c r="L69" s="370"/>
      <c r="M69" s="370"/>
      <c r="N69" s="115"/>
      <c r="O69" s="118"/>
    </row>
    <row r="70" spans="3:20" s="11" customFormat="1" ht="15" customHeight="1" x14ac:dyDescent="0.25">
      <c r="D70" s="368" t="s">
        <v>9</v>
      </c>
      <c r="E70" s="369"/>
      <c r="F70" s="370"/>
      <c r="G70" s="370"/>
      <c r="H70" s="115"/>
      <c r="I70" s="118"/>
      <c r="J70" s="368" t="s">
        <v>9</v>
      </c>
      <c r="K70" s="369"/>
      <c r="L70" s="370"/>
      <c r="M70" s="370"/>
      <c r="N70" s="115"/>
      <c r="O70" s="118"/>
    </row>
    <row r="71" spans="3:20" s="11" customFormat="1" ht="15" customHeight="1" x14ac:dyDescent="0.25">
      <c r="D71" s="368" t="s">
        <v>149</v>
      </c>
      <c r="E71" s="369"/>
      <c r="F71" s="370"/>
      <c r="G71" s="370"/>
      <c r="H71" s="115"/>
      <c r="I71" s="118"/>
      <c r="J71" s="368" t="s">
        <v>149</v>
      </c>
      <c r="K71" s="369"/>
      <c r="L71" s="370"/>
      <c r="M71" s="370"/>
      <c r="N71" s="115"/>
      <c r="O71" s="118"/>
    </row>
    <row r="72" spans="3:20" s="11" customFormat="1" ht="15" customHeight="1" thickBot="1" x14ac:dyDescent="0.3">
      <c r="D72" s="381"/>
      <c r="E72" s="382"/>
      <c r="F72" s="382"/>
      <c r="G72" s="112" t="s">
        <v>0</v>
      </c>
      <c r="H72" s="113">
        <f>SUM(H66:H71)</f>
        <v>0</v>
      </c>
      <c r="I72" s="114">
        <f>SUM(I66:I71)</f>
        <v>0</v>
      </c>
      <c r="J72" s="381"/>
      <c r="K72" s="382"/>
      <c r="L72" s="382"/>
      <c r="M72" s="112" t="s">
        <v>0</v>
      </c>
      <c r="N72" s="113">
        <f>SUM(N66:N71)</f>
        <v>0</v>
      </c>
      <c r="O72" s="114">
        <f>SUM(O66:O71)</f>
        <v>0</v>
      </c>
    </row>
    <row r="73" spans="3:20" s="49" customFormat="1" ht="15" customHeight="1" x14ac:dyDescent="0.25">
      <c r="J73" s="50"/>
      <c r="K73" s="50"/>
      <c r="L73" s="50"/>
      <c r="M73" s="50"/>
      <c r="N73" s="50"/>
      <c r="O73" s="50"/>
    </row>
    <row r="74" spans="3:20" s="51" customFormat="1" ht="21.75" customHeight="1" thickBot="1" x14ac:dyDescent="0.3">
      <c r="D74" s="388" t="s">
        <v>107</v>
      </c>
      <c r="E74" s="388"/>
      <c r="F74" s="388"/>
      <c r="G74" s="388"/>
      <c r="H74" s="388"/>
      <c r="I74" s="388"/>
      <c r="J74" s="388"/>
      <c r="K74" s="388"/>
      <c r="L74" s="388"/>
      <c r="M74" s="388"/>
      <c r="N74" s="388"/>
      <c r="O74" s="388"/>
      <c r="P74" s="49"/>
    </row>
    <row r="75" spans="3:20" s="203" customFormat="1" ht="21.75" customHeight="1" thickTop="1" x14ac:dyDescent="0.25">
      <c r="D75" s="204"/>
      <c r="E75" s="204"/>
      <c r="F75" s="204"/>
      <c r="G75" s="204"/>
      <c r="H75" s="204"/>
      <c r="I75" s="204"/>
      <c r="J75" s="204"/>
      <c r="K75" s="204"/>
      <c r="L75" s="204"/>
      <c r="M75" s="204"/>
      <c r="N75" s="204"/>
      <c r="O75" s="204"/>
      <c r="P75" s="205"/>
    </row>
    <row r="76" spans="3:20" ht="14.25" customHeight="1" x14ac:dyDescent="0.25">
      <c r="E76" s="204"/>
      <c r="K76" s="204"/>
      <c r="L76" s="204"/>
      <c r="M76" s="204"/>
      <c r="N76" s="204"/>
      <c r="O76" s="51"/>
      <c r="P76" s="51"/>
      <c r="Q76" s="51"/>
      <c r="R76" s="51"/>
      <c r="S76" s="51"/>
      <c r="T76" s="51"/>
    </row>
    <row r="77" spans="3:20" ht="60" x14ac:dyDescent="0.25">
      <c r="D77" s="176" t="s">
        <v>108</v>
      </c>
      <c r="E77" s="177" t="s">
        <v>124</v>
      </c>
      <c r="F77" s="177" t="s">
        <v>109</v>
      </c>
      <c r="G77" s="177" t="s">
        <v>110</v>
      </c>
      <c r="H77" s="177" t="s">
        <v>93</v>
      </c>
      <c r="I77" s="177" t="s">
        <v>111</v>
      </c>
      <c r="J77" s="177" t="s">
        <v>127</v>
      </c>
      <c r="K77" s="177" t="s">
        <v>114</v>
      </c>
      <c r="L77" s="177" t="s">
        <v>131</v>
      </c>
      <c r="M77" s="177" t="s">
        <v>126</v>
      </c>
      <c r="N77" s="177" t="s">
        <v>125</v>
      </c>
      <c r="O77" s="51"/>
      <c r="P77" s="51"/>
      <c r="Q77" s="51"/>
      <c r="R77" s="51"/>
    </row>
    <row r="78" spans="3:20" ht="18.75" x14ac:dyDescent="0.25">
      <c r="C78" s="178">
        <v>1</v>
      </c>
      <c r="D78" s="191"/>
      <c r="E78" s="191"/>
      <c r="F78" s="192"/>
      <c r="G78" s="192"/>
      <c r="H78" s="193"/>
      <c r="I78" s="194"/>
      <c r="J78" s="194"/>
      <c r="K78" s="195"/>
      <c r="L78" s="198" t="str">
        <f t="shared" ref="L78:L92" si="0">IFERROR((100/K78/100),"")</f>
        <v/>
      </c>
      <c r="M78" s="197"/>
      <c r="N78" s="180" t="str">
        <f>IFERROR((J78*L78*M78/12),"")</f>
        <v/>
      </c>
      <c r="O78" s="51"/>
      <c r="P78" s="51"/>
      <c r="Q78" s="51"/>
      <c r="R78" s="51"/>
    </row>
    <row r="79" spans="3:20" ht="18.75" x14ac:dyDescent="0.25">
      <c r="C79" s="178">
        <v>2</v>
      </c>
      <c r="D79" s="191"/>
      <c r="E79" s="191"/>
      <c r="F79" s="192"/>
      <c r="G79" s="192"/>
      <c r="H79" s="193"/>
      <c r="I79" s="194"/>
      <c r="J79" s="194"/>
      <c r="K79" s="195"/>
      <c r="L79" s="198" t="str">
        <f t="shared" si="0"/>
        <v/>
      </c>
      <c r="M79" s="197"/>
      <c r="N79" s="180" t="str">
        <f t="shared" ref="N79:N92" si="1">IFERROR((J79*L79*M79/12),"")</f>
        <v/>
      </c>
      <c r="O79" s="51"/>
      <c r="P79" s="51"/>
      <c r="Q79" s="51"/>
      <c r="R79" s="51"/>
    </row>
    <row r="80" spans="3:20" ht="18.75" x14ac:dyDescent="0.25">
      <c r="C80" s="178">
        <v>3</v>
      </c>
      <c r="D80" s="191"/>
      <c r="E80" s="191"/>
      <c r="F80" s="192"/>
      <c r="G80" s="192"/>
      <c r="H80" s="193"/>
      <c r="I80" s="194"/>
      <c r="J80" s="194"/>
      <c r="K80" s="195"/>
      <c r="L80" s="198" t="str">
        <f t="shared" si="0"/>
        <v/>
      </c>
      <c r="M80" s="197"/>
      <c r="N80" s="180" t="str">
        <f t="shared" si="1"/>
        <v/>
      </c>
      <c r="O80" s="51"/>
      <c r="P80" s="51"/>
      <c r="Q80" s="51"/>
      <c r="R80" s="51"/>
    </row>
    <row r="81" spans="3:18" ht="18.75" x14ac:dyDescent="0.25">
      <c r="C81" s="178">
        <v>4</v>
      </c>
      <c r="D81" s="191"/>
      <c r="E81" s="191"/>
      <c r="F81" s="192"/>
      <c r="G81" s="192"/>
      <c r="H81" s="193"/>
      <c r="I81" s="194"/>
      <c r="J81" s="194"/>
      <c r="K81" s="195"/>
      <c r="L81" s="198" t="str">
        <f t="shared" si="0"/>
        <v/>
      </c>
      <c r="M81" s="197"/>
      <c r="N81" s="180" t="str">
        <f t="shared" si="1"/>
        <v/>
      </c>
      <c r="O81" s="51"/>
      <c r="P81" s="51"/>
      <c r="Q81" s="51"/>
      <c r="R81" s="51"/>
    </row>
    <row r="82" spans="3:18" ht="18.75" x14ac:dyDescent="0.25">
      <c r="C82" s="178">
        <v>5</v>
      </c>
      <c r="D82" s="192"/>
      <c r="E82" s="192"/>
      <c r="F82" s="192"/>
      <c r="G82" s="192"/>
      <c r="H82" s="193"/>
      <c r="I82" s="194"/>
      <c r="J82" s="194"/>
      <c r="K82" s="195"/>
      <c r="L82" s="198" t="str">
        <f t="shared" si="0"/>
        <v/>
      </c>
      <c r="M82" s="197"/>
      <c r="N82" s="180" t="str">
        <f t="shared" si="1"/>
        <v/>
      </c>
      <c r="O82" s="51"/>
      <c r="P82" s="51"/>
      <c r="Q82" s="51"/>
      <c r="R82" s="51"/>
    </row>
    <row r="83" spans="3:18" ht="18.75" x14ac:dyDescent="0.25">
      <c r="C83" s="178">
        <v>6</v>
      </c>
      <c r="D83" s="192"/>
      <c r="E83" s="192"/>
      <c r="F83" s="192"/>
      <c r="G83" s="192"/>
      <c r="H83" s="193"/>
      <c r="I83" s="194"/>
      <c r="J83" s="194"/>
      <c r="K83" s="195"/>
      <c r="L83" s="198" t="str">
        <f t="shared" si="0"/>
        <v/>
      </c>
      <c r="M83" s="197"/>
      <c r="N83" s="180" t="str">
        <f t="shared" si="1"/>
        <v/>
      </c>
      <c r="O83" s="51"/>
      <c r="P83" s="51"/>
      <c r="Q83" s="51"/>
      <c r="R83" s="51"/>
    </row>
    <row r="84" spans="3:18" ht="18.75" x14ac:dyDescent="0.25">
      <c r="C84" s="178">
        <v>7</v>
      </c>
      <c r="D84" s="192"/>
      <c r="E84" s="192"/>
      <c r="F84" s="192"/>
      <c r="G84" s="192"/>
      <c r="H84" s="193"/>
      <c r="I84" s="194"/>
      <c r="J84" s="194"/>
      <c r="K84" s="195"/>
      <c r="L84" s="198" t="str">
        <f t="shared" si="0"/>
        <v/>
      </c>
      <c r="M84" s="197"/>
      <c r="N84" s="180" t="str">
        <f t="shared" si="1"/>
        <v/>
      </c>
      <c r="O84" s="51"/>
      <c r="P84" s="51"/>
      <c r="Q84" s="51"/>
      <c r="R84" s="51"/>
    </row>
    <row r="85" spans="3:18" ht="18.75" x14ac:dyDescent="0.25">
      <c r="C85" s="178">
        <v>8</v>
      </c>
      <c r="D85" s="192"/>
      <c r="E85" s="192"/>
      <c r="F85" s="192"/>
      <c r="G85" s="192"/>
      <c r="H85" s="193"/>
      <c r="I85" s="194"/>
      <c r="J85" s="194"/>
      <c r="K85" s="195"/>
      <c r="L85" s="198" t="str">
        <f t="shared" si="0"/>
        <v/>
      </c>
      <c r="M85" s="197"/>
      <c r="N85" s="180" t="str">
        <f t="shared" si="1"/>
        <v/>
      </c>
      <c r="O85" s="51"/>
      <c r="P85" s="51"/>
      <c r="Q85" s="51"/>
      <c r="R85" s="51"/>
    </row>
    <row r="86" spans="3:18" ht="18.75" x14ac:dyDescent="0.25">
      <c r="C86" s="178">
        <v>9</v>
      </c>
      <c r="D86" s="192"/>
      <c r="E86" s="192"/>
      <c r="F86" s="192"/>
      <c r="G86" s="192"/>
      <c r="H86" s="193"/>
      <c r="I86" s="194"/>
      <c r="J86" s="194"/>
      <c r="K86" s="195"/>
      <c r="L86" s="198" t="str">
        <f t="shared" si="0"/>
        <v/>
      </c>
      <c r="M86" s="197"/>
      <c r="N86" s="180" t="str">
        <f t="shared" si="1"/>
        <v/>
      </c>
      <c r="O86" s="51"/>
      <c r="P86" s="51"/>
      <c r="Q86" s="51"/>
      <c r="R86" s="51"/>
    </row>
    <row r="87" spans="3:18" ht="18.75" x14ac:dyDescent="0.25">
      <c r="C87" s="178">
        <v>10</v>
      </c>
      <c r="D87" s="192"/>
      <c r="E87" s="192"/>
      <c r="F87" s="192"/>
      <c r="G87" s="192"/>
      <c r="H87" s="193"/>
      <c r="I87" s="194"/>
      <c r="J87" s="194"/>
      <c r="K87" s="195"/>
      <c r="L87" s="198" t="str">
        <f t="shared" si="0"/>
        <v/>
      </c>
      <c r="M87" s="197"/>
      <c r="N87" s="180" t="str">
        <f t="shared" si="1"/>
        <v/>
      </c>
      <c r="O87" s="51"/>
      <c r="P87" s="51"/>
      <c r="Q87" s="51"/>
      <c r="R87" s="51"/>
    </row>
    <row r="88" spans="3:18" ht="18.75" x14ac:dyDescent="0.25">
      <c r="C88" s="178">
        <v>11</v>
      </c>
      <c r="D88" s="192"/>
      <c r="E88" s="192"/>
      <c r="F88" s="192"/>
      <c r="G88" s="192"/>
      <c r="H88" s="193"/>
      <c r="I88" s="194"/>
      <c r="J88" s="194"/>
      <c r="K88" s="195"/>
      <c r="L88" s="198" t="str">
        <f>IFERROR((100/K88/100),"")</f>
        <v/>
      </c>
      <c r="M88" s="197"/>
      <c r="N88" s="180" t="str">
        <f>IFERROR((J88*L88*M88/12),"")</f>
        <v/>
      </c>
      <c r="O88" s="51"/>
      <c r="P88" s="51"/>
      <c r="Q88" s="51"/>
      <c r="R88" s="51"/>
    </row>
    <row r="89" spans="3:18" ht="18.75" x14ac:dyDescent="0.25">
      <c r="C89" s="178">
        <v>12</v>
      </c>
      <c r="D89" s="192"/>
      <c r="E89" s="192"/>
      <c r="F89" s="192"/>
      <c r="G89" s="192"/>
      <c r="H89" s="193"/>
      <c r="I89" s="194"/>
      <c r="J89" s="194"/>
      <c r="K89" s="195"/>
      <c r="L89" s="198" t="str">
        <f t="shared" si="0"/>
        <v/>
      </c>
      <c r="M89" s="197"/>
      <c r="N89" s="180" t="str">
        <f t="shared" si="1"/>
        <v/>
      </c>
      <c r="O89" s="51"/>
      <c r="P89" s="51"/>
      <c r="Q89" s="51"/>
      <c r="R89" s="51"/>
    </row>
    <row r="90" spans="3:18" ht="18.75" x14ac:dyDescent="0.25">
      <c r="C90" s="178">
        <v>13</v>
      </c>
      <c r="D90" s="192"/>
      <c r="E90" s="192"/>
      <c r="F90" s="192"/>
      <c r="G90" s="192"/>
      <c r="H90" s="193"/>
      <c r="I90" s="194"/>
      <c r="J90" s="194"/>
      <c r="K90" s="195"/>
      <c r="L90" s="198" t="str">
        <f>IFERROR((100/K90/100),"")</f>
        <v/>
      </c>
      <c r="M90" s="197"/>
      <c r="N90" s="180" t="str">
        <f>IFERROR((J90*L90*M90/12),"")</f>
        <v/>
      </c>
      <c r="O90" s="51"/>
      <c r="P90" s="51"/>
      <c r="Q90" s="51"/>
      <c r="R90" s="51"/>
    </row>
    <row r="91" spans="3:18" ht="18.75" x14ac:dyDescent="0.25">
      <c r="C91" s="178">
        <v>14</v>
      </c>
      <c r="D91" s="192"/>
      <c r="E91" s="192"/>
      <c r="F91" s="192"/>
      <c r="G91" s="192"/>
      <c r="H91" s="193"/>
      <c r="I91" s="194"/>
      <c r="J91" s="194"/>
      <c r="K91" s="195"/>
      <c r="L91" s="198" t="str">
        <f t="shared" si="0"/>
        <v/>
      </c>
      <c r="M91" s="197"/>
      <c r="N91" s="180" t="str">
        <f t="shared" si="1"/>
        <v/>
      </c>
      <c r="O91" s="51"/>
      <c r="P91" s="51"/>
      <c r="Q91" s="51"/>
      <c r="R91" s="51"/>
    </row>
    <row r="92" spans="3:18" s="49" customFormat="1" ht="15" customHeight="1" x14ac:dyDescent="0.25">
      <c r="C92" s="178">
        <v>15</v>
      </c>
      <c r="D92" s="192"/>
      <c r="E92" s="192"/>
      <c r="F92" s="192"/>
      <c r="G92" s="192"/>
      <c r="H92" s="193"/>
      <c r="I92" s="194"/>
      <c r="J92" s="194"/>
      <c r="K92" s="195"/>
      <c r="L92" s="198" t="str">
        <f t="shared" si="0"/>
        <v/>
      </c>
      <c r="M92" s="197"/>
      <c r="N92" s="180" t="str">
        <f t="shared" si="1"/>
        <v/>
      </c>
      <c r="O92" s="50"/>
    </row>
    <row r="93" spans="3:18" s="49" customFormat="1" ht="15" customHeight="1" x14ac:dyDescent="0.25">
      <c r="D93" s="184"/>
      <c r="E93" s="184"/>
      <c r="F93" s="184"/>
      <c r="G93" s="184"/>
      <c r="H93" s="185"/>
      <c r="I93" s="186"/>
      <c r="J93" s="186"/>
      <c r="K93" s="187"/>
      <c r="L93" s="187"/>
      <c r="M93" s="187"/>
      <c r="N93" s="187"/>
      <c r="O93" s="50"/>
    </row>
    <row r="94" spans="3:18" s="49" customFormat="1" ht="15" customHeight="1" x14ac:dyDescent="0.25">
      <c r="D94" s="184"/>
      <c r="E94" s="184"/>
      <c r="F94" s="184"/>
      <c r="G94" s="184"/>
      <c r="H94" s="185"/>
      <c r="I94" s="186"/>
      <c r="J94" s="186"/>
      <c r="K94" s="187"/>
      <c r="L94" s="187"/>
      <c r="M94" s="187"/>
      <c r="N94" s="187"/>
      <c r="O94" s="50"/>
    </row>
    <row r="95" spans="3:18" s="51" customFormat="1" ht="21.75" customHeight="1" thickBot="1" x14ac:dyDescent="0.3">
      <c r="D95" s="388" t="s">
        <v>74</v>
      </c>
      <c r="E95" s="388"/>
      <c r="F95" s="388"/>
      <c r="G95" s="388"/>
      <c r="H95" s="388"/>
      <c r="I95" s="388"/>
      <c r="J95" s="388"/>
      <c r="K95" s="388"/>
      <c r="L95" s="388"/>
      <c r="M95" s="388"/>
      <c r="N95" s="388"/>
      <c r="O95" s="388"/>
      <c r="P95" s="49"/>
    </row>
    <row r="96" spans="3:18" s="51" customFormat="1" ht="15.75" thickTop="1" x14ac:dyDescent="0.25">
      <c r="P96" s="49"/>
      <c r="Q96" s="188"/>
      <c r="R96" s="188"/>
    </row>
    <row r="97" spans="3:18" s="51" customFormat="1" ht="50.1" customHeight="1" x14ac:dyDescent="0.25">
      <c r="D97" s="391" t="s">
        <v>123</v>
      </c>
      <c r="E97" s="391"/>
      <c r="F97" s="13" t="s">
        <v>134</v>
      </c>
      <c r="G97" s="14" t="s">
        <v>133</v>
      </c>
      <c r="H97" s="14" t="s">
        <v>38</v>
      </c>
      <c r="I97" s="15" t="s">
        <v>79</v>
      </c>
    </row>
    <row r="98" spans="3:18" s="51" customFormat="1" ht="39.950000000000003" customHeight="1" x14ac:dyDescent="0.25">
      <c r="D98" s="384" t="s">
        <v>8</v>
      </c>
      <c r="E98" s="385"/>
      <c r="F98" s="24">
        <f>E120</f>
        <v>0</v>
      </c>
      <c r="G98" s="24">
        <f>F120</f>
        <v>0</v>
      </c>
      <c r="H98" s="26">
        <f>$G$19</f>
        <v>0</v>
      </c>
      <c r="I98" s="24">
        <f>G98*H98</f>
        <v>0</v>
      </c>
    </row>
    <row r="99" spans="3:18" s="51" customFormat="1" ht="39.950000000000003" customHeight="1" x14ac:dyDescent="0.25">
      <c r="D99" s="384" t="s">
        <v>52</v>
      </c>
      <c r="E99" s="385"/>
      <c r="F99" s="24">
        <f>G120</f>
        <v>0</v>
      </c>
      <c r="G99" s="24">
        <f>H120</f>
        <v>0</v>
      </c>
      <c r="H99" s="26">
        <f t="shared" ref="H99:H105" si="2">$G$19</f>
        <v>0</v>
      </c>
      <c r="I99" s="24">
        <f t="shared" ref="I99:I104" si="3">G99*H99</f>
        <v>0</v>
      </c>
    </row>
    <row r="100" spans="3:18" s="51" customFormat="1" ht="39.950000000000003" customHeight="1" x14ac:dyDescent="0.25">
      <c r="D100" s="384" t="s">
        <v>12</v>
      </c>
      <c r="E100" s="385"/>
      <c r="F100" s="24">
        <f>I120</f>
        <v>0</v>
      </c>
      <c r="G100" s="24">
        <f>J120</f>
        <v>0</v>
      </c>
      <c r="H100" s="26">
        <f t="shared" si="2"/>
        <v>0</v>
      </c>
      <c r="I100" s="24">
        <f t="shared" si="3"/>
        <v>0</v>
      </c>
    </row>
    <row r="101" spans="3:18" s="51" customFormat="1" ht="39.950000000000003" customHeight="1" x14ac:dyDescent="0.25">
      <c r="D101" s="384" t="s">
        <v>53</v>
      </c>
      <c r="E101" s="385"/>
      <c r="F101" s="24">
        <f>K120</f>
        <v>0</v>
      </c>
      <c r="G101" s="24">
        <f>L120</f>
        <v>0</v>
      </c>
      <c r="H101" s="26">
        <f t="shared" si="2"/>
        <v>0</v>
      </c>
      <c r="I101" s="24">
        <f t="shared" si="3"/>
        <v>0</v>
      </c>
    </row>
    <row r="102" spans="3:18" s="51" customFormat="1" ht="39.950000000000003" customHeight="1" x14ac:dyDescent="0.25">
      <c r="D102" s="384" t="s">
        <v>9</v>
      </c>
      <c r="E102" s="385"/>
      <c r="F102" s="24">
        <f>M120</f>
        <v>0</v>
      </c>
      <c r="G102" s="24">
        <f>N120</f>
        <v>0</v>
      </c>
      <c r="H102" s="26">
        <f t="shared" si="2"/>
        <v>0</v>
      </c>
      <c r="I102" s="24">
        <f t="shared" si="3"/>
        <v>0</v>
      </c>
    </row>
    <row r="103" spans="3:18" s="51" customFormat="1" ht="39.950000000000003" customHeight="1" x14ac:dyDescent="0.25">
      <c r="D103" s="384" t="s">
        <v>149</v>
      </c>
      <c r="E103" s="385"/>
      <c r="F103" s="24">
        <f>O120</f>
        <v>0</v>
      </c>
      <c r="G103" s="24">
        <f>P120</f>
        <v>0</v>
      </c>
      <c r="H103" s="26">
        <f t="shared" si="2"/>
        <v>0</v>
      </c>
      <c r="I103" s="24">
        <f t="shared" si="3"/>
        <v>0</v>
      </c>
    </row>
    <row r="104" spans="3:18" s="51" customFormat="1" ht="39.950000000000003" customHeight="1" x14ac:dyDescent="0.25">
      <c r="D104" s="384" t="s">
        <v>26</v>
      </c>
      <c r="E104" s="385"/>
      <c r="F104" s="24">
        <f>G104</f>
        <v>0</v>
      </c>
      <c r="G104" s="120"/>
      <c r="H104" s="26">
        <f t="shared" si="2"/>
        <v>0</v>
      </c>
      <c r="I104" s="24">
        <f t="shared" si="3"/>
        <v>0</v>
      </c>
    </row>
    <row r="105" spans="3:18" s="51" customFormat="1" ht="39.950000000000003" customHeight="1" x14ac:dyDescent="0.25">
      <c r="D105" s="389" t="s">
        <v>2</v>
      </c>
      <c r="E105" s="390"/>
      <c r="F105" s="25">
        <f>ROUND(SUM(F98:F104),3)</f>
        <v>0</v>
      </c>
      <c r="G105" s="25">
        <f>ROUND(SUM(G98:G104),3)</f>
        <v>0</v>
      </c>
      <c r="H105" s="27">
        <f t="shared" si="2"/>
        <v>0</v>
      </c>
      <c r="I105" s="25">
        <f>ROUND(SUM(I98:I104),3)</f>
        <v>0</v>
      </c>
    </row>
    <row r="106" spans="3:18" s="51" customFormat="1" ht="15" x14ac:dyDescent="0.25">
      <c r="P106" s="49"/>
      <c r="Q106" s="383"/>
      <c r="R106" s="383"/>
    </row>
    <row r="107" spans="3:18" s="51" customFormat="1" ht="15" x14ac:dyDescent="0.25">
      <c r="P107" s="49"/>
      <c r="Q107" s="189"/>
      <c r="R107" s="189"/>
    </row>
    <row r="108" spans="3:18" s="51" customFormat="1" ht="39.75" customHeight="1" x14ac:dyDescent="0.25">
      <c r="C108" s="321" t="s">
        <v>70</v>
      </c>
      <c r="D108" s="321"/>
      <c r="E108" s="386" t="s">
        <v>65</v>
      </c>
      <c r="F108" s="386"/>
      <c r="G108" s="386" t="s">
        <v>152</v>
      </c>
      <c r="H108" s="386"/>
      <c r="I108" s="386" t="s">
        <v>66</v>
      </c>
      <c r="J108" s="386"/>
      <c r="K108" s="386" t="s">
        <v>67</v>
      </c>
      <c r="L108" s="386"/>
      <c r="M108" s="386" t="s">
        <v>68</v>
      </c>
      <c r="N108" s="386"/>
      <c r="O108" s="386" t="s">
        <v>146</v>
      </c>
      <c r="P108" s="386"/>
      <c r="Q108" s="188"/>
      <c r="R108" s="188"/>
    </row>
    <row r="109" spans="3:18" s="51" customFormat="1" ht="41.25" customHeight="1" x14ac:dyDescent="0.25">
      <c r="C109" s="319" t="s">
        <v>69</v>
      </c>
      <c r="D109" s="319"/>
      <c r="E109" s="174" t="s">
        <v>71</v>
      </c>
      <c r="F109" s="174" t="s">
        <v>72</v>
      </c>
      <c r="G109" s="174" t="s">
        <v>71</v>
      </c>
      <c r="H109" s="174" t="s">
        <v>72</v>
      </c>
      <c r="I109" s="174" t="s">
        <v>73</v>
      </c>
      <c r="J109" s="174" t="s">
        <v>72</v>
      </c>
      <c r="K109" s="174" t="s">
        <v>71</v>
      </c>
      <c r="L109" s="174" t="s">
        <v>72</v>
      </c>
      <c r="M109" s="174" t="s">
        <v>71</v>
      </c>
      <c r="N109" s="174" t="s">
        <v>72</v>
      </c>
      <c r="O109" s="174" t="s">
        <v>71</v>
      </c>
      <c r="P109" s="174" t="s">
        <v>72</v>
      </c>
      <c r="Q109" s="383"/>
      <c r="R109" s="383"/>
    </row>
    <row r="110" spans="3:18" s="51" customFormat="1" ht="18.75" x14ac:dyDescent="0.25">
      <c r="C110" s="392" t="str">
        <f>CONCATENATE("PT 1-", F22)</f>
        <v>PT 1-</v>
      </c>
      <c r="D110" s="392"/>
      <c r="E110" s="131">
        <f>H24</f>
        <v>0</v>
      </c>
      <c r="F110" s="131">
        <f>I24</f>
        <v>0</v>
      </c>
      <c r="G110" s="131">
        <f>H25</f>
        <v>0</v>
      </c>
      <c r="H110" s="131">
        <f>I25</f>
        <v>0</v>
      </c>
      <c r="I110" s="131">
        <f>H26</f>
        <v>0</v>
      </c>
      <c r="J110" s="131">
        <f>I26</f>
        <v>0</v>
      </c>
      <c r="K110" s="131">
        <f>H27</f>
        <v>0</v>
      </c>
      <c r="L110" s="131">
        <f>I27</f>
        <v>0</v>
      </c>
      <c r="M110" s="131">
        <f>H28</f>
        <v>0</v>
      </c>
      <c r="N110" s="131">
        <f>I28</f>
        <v>0</v>
      </c>
      <c r="O110" s="131">
        <f>H29</f>
        <v>0</v>
      </c>
      <c r="P110" s="131">
        <f>I29</f>
        <v>0</v>
      </c>
      <c r="Q110" s="188"/>
      <c r="R110" s="188"/>
    </row>
    <row r="111" spans="3:18" s="51" customFormat="1" ht="18.75" customHeight="1" x14ac:dyDescent="0.25">
      <c r="C111" s="392" t="str">
        <f>CONCATENATE("PT 2-", L22)</f>
        <v>PT 2-</v>
      </c>
      <c r="D111" s="392"/>
      <c r="E111" s="131">
        <f>N24</f>
        <v>0</v>
      </c>
      <c r="F111" s="131">
        <f>O24</f>
        <v>0</v>
      </c>
      <c r="G111" s="131">
        <f>N25</f>
        <v>0</v>
      </c>
      <c r="H111" s="131">
        <f>O25</f>
        <v>0</v>
      </c>
      <c r="I111" s="131">
        <f>N26</f>
        <v>0</v>
      </c>
      <c r="J111" s="131">
        <f>O26</f>
        <v>0</v>
      </c>
      <c r="K111" s="131">
        <f>N27</f>
        <v>0</v>
      </c>
      <c r="L111" s="131">
        <f>O27</f>
        <v>0</v>
      </c>
      <c r="M111" s="131">
        <f>N28</f>
        <v>0</v>
      </c>
      <c r="N111" s="131">
        <f>O28</f>
        <v>0</v>
      </c>
      <c r="O111" s="131">
        <f>N29</f>
        <v>0</v>
      </c>
      <c r="P111" s="131">
        <f>O29</f>
        <v>0</v>
      </c>
      <c r="Q111" s="383"/>
      <c r="R111" s="383"/>
    </row>
    <row r="112" spans="3:18" s="51" customFormat="1" ht="18.75" customHeight="1" x14ac:dyDescent="0.25">
      <c r="C112" s="392" t="str">
        <f>CONCATENATE("PT 3-", F33)</f>
        <v>PT 3-</v>
      </c>
      <c r="D112" s="392"/>
      <c r="E112" s="131">
        <f>H35</f>
        <v>0</v>
      </c>
      <c r="F112" s="131">
        <f>I35</f>
        <v>0</v>
      </c>
      <c r="G112" s="131">
        <f>H36</f>
        <v>0</v>
      </c>
      <c r="H112" s="131">
        <f>I36</f>
        <v>0</v>
      </c>
      <c r="I112" s="131">
        <f>H37</f>
        <v>0</v>
      </c>
      <c r="J112" s="131">
        <f>I37</f>
        <v>0</v>
      </c>
      <c r="K112" s="131">
        <f>H38</f>
        <v>0</v>
      </c>
      <c r="L112" s="131">
        <f>I38</f>
        <v>0</v>
      </c>
      <c r="M112" s="131">
        <f>H39</f>
        <v>0</v>
      </c>
      <c r="N112" s="131">
        <f>I39</f>
        <v>0</v>
      </c>
      <c r="O112" s="131">
        <f>H40</f>
        <v>0</v>
      </c>
      <c r="P112" s="131">
        <f>I40</f>
        <v>0</v>
      </c>
      <c r="Q112" s="188"/>
      <c r="R112" s="188"/>
    </row>
    <row r="113" spans="3:18" s="51" customFormat="1" ht="15" customHeight="1" x14ac:dyDescent="0.25">
      <c r="C113" s="392" t="str">
        <f>CONCATENATE("PT 4-", L33)</f>
        <v>PT 4-</v>
      </c>
      <c r="D113" s="392"/>
      <c r="E113" s="131">
        <f>N35</f>
        <v>0</v>
      </c>
      <c r="F113" s="131">
        <f>O35</f>
        <v>0</v>
      </c>
      <c r="G113" s="131">
        <f>N36</f>
        <v>0</v>
      </c>
      <c r="H113" s="131">
        <f>O36</f>
        <v>0</v>
      </c>
      <c r="I113" s="131">
        <f>N37</f>
        <v>0</v>
      </c>
      <c r="J113" s="131">
        <f>O37</f>
        <v>0</v>
      </c>
      <c r="K113" s="131">
        <f>N38</f>
        <v>0</v>
      </c>
      <c r="L113" s="131">
        <f>O38</f>
        <v>0</v>
      </c>
      <c r="M113" s="131">
        <f>N39</f>
        <v>0</v>
      </c>
      <c r="N113" s="131">
        <f>O39</f>
        <v>0</v>
      </c>
      <c r="O113" s="131">
        <f>N40</f>
        <v>0</v>
      </c>
      <c r="P113" s="131">
        <f>O40</f>
        <v>0</v>
      </c>
      <c r="Q113" s="383"/>
      <c r="R113" s="383"/>
    </row>
    <row r="114" spans="3:18" s="51" customFormat="1" ht="18.75" customHeight="1" x14ac:dyDescent="0.25">
      <c r="C114" s="392" t="str">
        <f>CONCATENATE("PT 5-", F43)</f>
        <v>PT 5-</v>
      </c>
      <c r="D114" s="392"/>
      <c r="E114" s="131">
        <f>H45</f>
        <v>0</v>
      </c>
      <c r="F114" s="131">
        <f>I45</f>
        <v>0</v>
      </c>
      <c r="G114" s="131">
        <f>H46</f>
        <v>0</v>
      </c>
      <c r="H114" s="131">
        <f>I46</f>
        <v>0</v>
      </c>
      <c r="I114" s="131">
        <f>H47</f>
        <v>0</v>
      </c>
      <c r="J114" s="131">
        <f>I47</f>
        <v>0</v>
      </c>
      <c r="K114" s="131">
        <f>H48</f>
        <v>0</v>
      </c>
      <c r="L114" s="131">
        <f>I48</f>
        <v>0</v>
      </c>
      <c r="M114" s="131">
        <f>H49</f>
        <v>0</v>
      </c>
      <c r="N114" s="131">
        <f>I49</f>
        <v>0</v>
      </c>
      <c r="O114" s="131">
        <f>H50</f>
        <v>0</v>
      </c>
      <c r="P114" s="131">
        <f>I50</f>
        <v>0</v>
      </c>
      <c r="Q114" s="188"/>
      <c r="R114" s="188"/>
    </row>
    <row r="115" spans="3:18" s="51" customFormat="1" ht="18.75" customHeight="1" x14ac:dyDescent="0.25">
      <c r="C115" s="392" t="str">
        <f>CONCATENATE("PT 6-", L43)</f>
        <v>PT 6-</v>
      </c>
      <c r="D115" s="392"/>
      <c r="E115" s="131">
        <f>N45</f>
        <v>0</v>
      </c>
      <c r="F115" s="131">
        <f>O45</f>
        <v>0</v>
      </c>
      <c r="G115" s="131">
        <f>N46</f>
        <v>0</v>
      </c>
      <c r="H115" s="131">
        <f>O46</f>
        <v>0</v>
      </c>
      <c r="I115" s="131">
        <f>N47</f>
        <v>0</v>
      </c>
      <c r="J115" s="131">
        <f>O47</f>
        <v>0</v>
      </c>
      <c r="K115" s="131">
        <f>N48</f>
        <v>0</v>
      </c>
      <c r="L115" s="131">
        <f>O48</f>
        <v>0</v>
      </c>
      <c r="M115" s="131">
        <f>N49</f>
        <v>0</v>
      </c>
      <c r="N115" s="131">
        <f>O49</f>
        <v>0</v>
      </c>
      <c r="O115" s="131">
        <f>N50</f>
        <v>0</v>
      </c>
      <c r="P115" s="131">
        <f>O50</f>
        <v>0</v>
      </c>
      <c r="Q115" s="383"/>
      <c r="R115" s="383"/>
    </row>
    <row r="116" spans="3:18" s="51" customFormat="1" ht="18.75" customHeight="1" x14ac:dyDescent="0.25">
      <c r="C116" s="392" t="str">
        <f>CONCATENATE("PT 7-", F53)</f>
        <v>PT 7-</v>
      </c>
      <c r="D116" s="392"/>
      <c r="E116" s="131">
        <f>H55</f>
        <v>0</v>
      </c>
      <c r="F116" s="131">
        <f>I55</f>
        <v>0</v>
      </c>
      <c r="G116" s="131">
        <f>H56</f>
        <v>0</v>
      </c>
      <c r="H116" s="131">
        <f>I56</f>
        <v>0</v>
      </c>
      <c r="I116" s="131">
        <f>H57</f>
        <v>0</v>
      </c>
      <c r="J116" s="131">
        <f>I57</f>
        <v>0</v>
      </c>
      <c r="K116" s="131">
        <f>H58</f>
        <v>0</v>
      </c>
      <c r="L116" s="131">
        <f>I58</f>
        <v>0</v>
      </c>
      <c r="M116" s="131">
        <f>H59</f>
        <v>0</v>
      </c>
      <c r="N116" s="131">
        <f>I59</f>
        <v>0</v>
      </c>
      <c r="O116" s="131">
        <f>H60</f>
        <v>0</v>
      </c>
      <c r="P116" s="131">
        <f>I60</f>
        <v>0</v>
      </c>
      <c r="Q116" s="188"/>
      <c r="R116" s="188"/>
    </row>
    <row r="117" spans="3:18" s="51" customFormat="1" ht="18.75" customHeight="1" x14ac:dyDescent="0.25">
      <c r="C117" s="392" t="str">
        <f>CONCATENATE("PT 8-", L53)</f>
        <v>PT 8-</v>
      </c>
      <c r="D117" s="392"/>
      <c r="E117" s="131">
        <f>N55</f>
        <v>0</v>
      </c>
      <c r="F117" s="131">
        <f>O55</f>
        <v>0</v>
      </c>
      <c r="G117" s="131">
        <f>N56</f>
        <v>0</v>
      </c>
      <c r="H117" s="131">
        <f>O56</f>
        <v>0</v>
      </c>
      <c r="I117" s="131">
        <f>N57</f>
        <v>0</v>
      </c>
      <c r="J117" s="131">
        <f>O57</f>
        <v>0</v>
      </c>
      <c r="K117" s="131">
        <f>N58</f>
        <v>0</v>
      </c>
      <c r="L117" s="131">
        <f>O58</f>
        <v>0</v>
      </c>
      <c r="M117" s="131">
        <f>N59</f>
        <v>0</v>
      </c>
      <c r="N117" s="131">
        <f>O59</f>
        <v>0</v>
      </c>
      <c r="O117" s="131">
        <f>N60</f>
        <v>0</v>
      </c>
      <c r="P117" s="131">
        <f>O60</f>
        <v>0</v>
      </c>
      <c r="Q117" s="383"/>
      <c r="R117" s="383"/>
    </row>
    <row r="118" spans="3:18" s="51" customFormat="1" ht="18.75" x14ac:dyDescent="0.25">
      <c r="C118" s="392" t="str">
        <f>CONCATENATE("PT 9-", F64)</f>
        <v>PT 9-</v>
      </c>
      <c r="D118" s="392"/>
      <c r="E118" s="131">
        <f>H66</f>
        <v>0</v>
      </c>
      <c r="F118" s="131">
        <f>I66</f>
        <v>0</v>
      </c>
      <c r="G118" s="131">
        <f>H67</f>
        <v>0</v>
      </c>
      <c r="H118" s="131">
        <f>I67</f>
        <v>0</v>
      </c>
      <c r="I118" s="131">
        <f>H68</f>
        <v>0</v>
      </c>
      <c r="J118" s="131">
        <f>I68</f>
        <v>0</v>
      </c>
      <c r="K118" s="131">
        <f>H69</f>
        <v>0</v>
      </c>
      <c r="L118" s="131">
        <f>I69</f>
        <v>0</v>
      </c>
      <c r="M118" s="131">
        <f>H70</f>
        <v>0</v>
      </c>
      <c r="N118" s="131">
        <f>I70</f>
        <v>0</v>
      </c>
      <c r="O118" s="131">
        <f>H71</f>
        <v>0</v>
      </c>
      <c r="P118" s="131">
        <f>I71</f>
        <v>0</v>
      </c>
      <c r="Q118" s="188"/>
      <c r="R118" s="188"/>
    </row>
    <row r="119" spans="3:18" s="51" customFormat="1" ht="18.75" x14ac:dyDescent="0.25">
      <c r="C119" s="392" t="str">
        <f>CONCATENATE("PT 10-", L64)</f>
        <v>PT 10-</v>
      </c>
      <c r="D119" s="392"/>
      <c r="E119" s="131">
        <f>N66</f>
        <v>0</v>
      </c>
      <c r="F119" s="131">
        <f>O66</f>
        <v>0</v>
      </c>
      <c r="G119" s="131">
        <f>N67</f>
        <v>0</v>
      </c>
      <c r="H119" s="131">
        <f>O67</f>
        <v>0</v>
      </c>
      <c r="I119" s="131">
        <f>N68</f>
        <v>0</v>
      </c>
      <c r="J119" s="131">
        <f>O68</f>
        <v>0</v>
      </c>
      <c r="K119" s="131">
        <f>N69</f>
        <v>0</v>
      </c>
      <c r="L119" s="131">
        <f>O69</f>
        <v>0</v>
      </c>
      <c r="M119" s="131">
        <f>N69</f>
        <v>0</v>
      </c>
      <c r="N119" s="131">
        <f>O70</f>
        <v>0</v>
      </c>
      <c r="O119" s="131">
        <f>N71</f>
        <v>0</v>
      </c>
      <c r="P119" s="131">
        <f>O71</f>
        <v>0</v>
      </c>
      <c r="Q119" s="383"/>
      <c r="R119" s="383"/>
    </row>
    <row r="120" spans="3:18" s="190" customFormat="1" ht="18.75" x14ac:dyDescent="0.25">
      <c r="C120" s="387" t="s">
        <v>2</v>
      </c>
      <c r="D120" s="387"/>
      <c r="E120" s="25">
        <f>ROUND(SUM(E110:E119),3)</f>
        <v>0</v>
      </c>
      <c r="F120" s="25">
        <f>ROUND(SUM(F110:F119),3)</f>
        <v>0</v>
      </c>
      <c r="G120" s="25">
        <f t="shared" ref="G120:P120" si="4">ROUND(SUM(G110:G119),3)</f>
        <v>0</v>
      </c>
      <c r="H120" s="25">
        <f t="shared" si="4"/>
        <v>0</v>
      </c>
      <c r="I120" s="25">
        <f t="shared" si="4"/>
        <v>0</v>
      </c>
      <c r="J120" s="25">
        <f t="shared" si="4"/>
        <v>0</v>
      </c>
      <c r="K120" s="25">
        <f t="shared" si="4"/>
        <v>0</v>
      </c>
      <c r="L120" s="25">
        <f t="shared" si="4"/>
        <v>0</v>
      </c>
      <c r="M120" s="25">
        <f t="shared" si="4"/>
        <v>0</v>
      </c>
      <c r="N120" s="25">
        <f t="shared" si="4"/>
        <v>0</v>
      </c>
      <c r="O120" s="25">
        <f t="shared" si="4"/>
        <v>0</v>
      </c>
      <c r="P120" s="25">
        <f t="shared" si="4"/>
        <v>0</v>
      </c>
      <c r="Q120" s="188"/>
      <c r="R120" s="188"/>
    </row>
    <row r="121" spans="3:18" s="51" customFormat="1" ht="15" x14ac:dyDescent="0.25">
      <c r="Q121" s="383"/>
      <c r="R121" s="383"/>
    </row>
    <row r="122" spans="3:18" s="51" customFormat="1" ht="15" x14ac:dyDescent="0.25">
      <c r="Q122" s="188"/>
      <c r="R122" s="188"/>
    </row>
    <row r="123" spans="3:18" s="51" customFormat="1" ht="50.1" customHeight="1" x14ac:dyDescent="0.25">
      <c r="C123" s="321" t="s">
        <v>69</v>
      </c>
      <c r="D123" s="321"/>
      <c r="E123" s="21" t="s">
        <v>132</v>
      </c>
      <c r="F123" s="12" t="s">
        <v>133</v>
      </c>
      <c r="G123" s="12" t="s">
        <v>38</v>
      </c>
      <c r="H123" s="12" t="s">
        <v>78</v>
      </c>
      <c r="Q123" s="383"/>
      <c r="R123" s="383"/>
    </row>
    <row r="124" spans="3:18" s="51" customFormat="1" ht="24.95" customHeight="1" x14ac:dyDescent="0.25">
      <c r="C124" s="392" t="str">
        <f t="shared" ref="C124:C133" si="5">C110</f>
        <v>PT 1-</v>
      </c>
      <c r="D124" s="392"/>
      <c r="E124" s="131">
        <f t="shared" ref="E124:F133" si="6">E110+G110+I110+K110+M110+O110</f>
        <v>0</v>
      </c>
      <c r="F124" s="131">
        <f t="shared" si="6"/>
        <v>0</v>
      </c>
      <c r="G124" s="132" t="str">
        <f>IF(E124&lt;&gt;0,$G$19,"")</f>
        <v/>
      </c>
      <c r="H124" s="131" t="str">
        <f>IF(E124&lt;&gt;0,F124*$G$19,"")</f>
        <v/>
      </c>
    </row>
    <row r="125" spans="3:18" s="51" customFormat="1" ht="24.95" customHeight="1" x14ac:dyDescent="0.25">
      <c r="C125" s="392" t="str">
        <f t="shared" si="5"/>
        <v>PT 2-</v>
      </c>
      <c r="D125" s="392"/>
      <c r="E125" s="131">
        <f t="shared" si="6"/>
        <v>0</v>
      </c>
      <c r="F125" s="131">
        <f t="shared" si="6"/>
        <v>0</v>
      </c>
      <c r="G125" s="132" t="str">
        <f t="shared" ref="G125:G134" si="7">IF(E125&lt;&gt;0,$G$19,"")</f>
        <v/>
      </c>
      <c r="H125" s="131" t="str">
        <f t="shared" ref="H125:H134" si="8">IF(E125&lt;&gt;0,F125*$G$19,"")</f>
        <v/>
      </c>
    </row>
    <row r="126" spans="3:18" s="51" customFormat="1" ht="24.95" customHeight="1" x14ac:dyDescent="0.25">
      <c r="C126" s="392" t="str">
        <f t="shared" si="5"/>
        <v>PT 3-</v>
      </c>
      <c r="D126" s="392"/>
      <c r="E126" s="131">
        <f t="shared" si="6"/>
        <v>0</v>
      </c>
      <c r="F126" s="131">
        <f t="shared" si="6"/>
        <v>0</v>
      </c>
      <c r="G126" s="132" t="str">
        <f t="shared" si="7"/>
        <v/>
      </c>
      <c r="H126" s="131" t="str">
        <f t="shared" si="8"/>
        <v/>
      </c>
    </row>
    <row r="127" spans="3:18" s="51" customFormat="1" ht="24.95" customHeight="1" x14ac:dyDescent="0.25">
      <c r="C127" s="392" t="str">
        <f t="shared" si="5"/>
        <v>PT 4-</v>
      </c>
      <c r="D127" s="392"/>
      <c r="E127" s="131">
        <f t="shared" si="6"/>
        <v>0</v>
      </c>
      <c r="F127" s="131">
        <f t="shared" si="6"/>
        <v>0</v>
      </c>
      <c r="G127" s="132" t="str">
        <f t="shared" si="7"/>
        <v/>
      </c>
      <c r="H127" s="131" t="str">
        <f t="shared" si="8"/>
        <v/>
      </c>
    </row>
    <row r="128" spans="3:18" s="51" customFormat="1" ht="24.95" customHeight="1" x14ac:dyDescent="0.25">
      <c r="C128" s="392" t="str">
        <f t="shared" si="5"/>
        <v>PT 5-</v>
      </c>
      <c r="D128" s="392"/>
      <c r="E128" s="131">
        <f t="shared" si="6"/>
        <v>0</v>
      </c>
      <c r="F128" s="131">
        <f t="shared" si="6"/>
        <v>0</v>
      </c>
      <c r="G128" s="132" t="str">
        <f t="shared" si="7"/>
        <v/>
      </c>
      <c r="H128" s="131" t="str">
        <f t="shared" si="8"/>
        <v/>
      </c>
    </row>
    <row r="129" spans="3:8" s="51" customFormat="1" ht="24.95" customHeight="1" x14ac:dyDescent="0.25">
      <c r="C129" s="392" t="str">
        <f t="shared" si="5"/>
        <v>PT 6-</v>
      </c>
      <c r="D129" s="392"/>
      <c r="E129" s="131">
        <f t="shared" si="6"/>
        <v>0</v>
      </c>
      <c r="F129" s="131">
        <f t="shared" si="6"/>
        <v>0</v>
      </c>
      <c r="G129" s="132" t="str">
        <f t="shared" si="7"/>
        <v/>
      </c>
      <c r="H129" s="131" t="str">
        <f t="shared" si="8"/>
        <v/>
      </c>
    </row>
    <row r="130" spans="3:8" s="51" customFormat="1" ht="24.95" customHeight="1" x14ac:dyDescent="0.25">
      <c r="C130" s="392" t="str">
        <f t="shared" si="5"/>
        <v>PT 7-</v>
      </c>
      <c r="D130" s="392"/>
      <c r="E130" s="131">
        <f t="shared" si="6"/>
        <v>0</v>
      </c>
      <c r="F130" s="131">
        <f t="shared" si="6"/>
        <v>0</v>
      </c>
      <c r="G130" s="132" t="str">
        <f t="shared" si="7"/>
        <v/>
      </c>
      <c r="H130" s="131" t="str">
        <f t="shared" si="8"/>
        <v/>
      </c>
    </row>
    <row r="131" spans="3:8" s="51" customFormat="1" ht="24.95" customHeight="1" x14ac:dyDescent="0.25">
      <c r="C131" s="392" t="str">
        <f t="shared" si="5"/>
        <v>PT 8-</v>
      </c>
      <c r="D131" s="392"/>
      <c r="E131" s="131">
        <f t="shared" si="6"/>
        <v>0</v>
      </c>
      <c r="F131" s="131">
        <f t="shared" si="6"/>
        <v>0</v>
      </c>
      <c r="G131" s="132" t="str">
        <f t="shared" si="7"/>
        <v/>
      </c>
      <c r="H131" s="131" t="str">
        <f t="shared" si="8"/>
        <v/>
      </c>
    </row>
    <row r="132" spans="3:8" s="51" customFormat="1" ht="24.95" customHeight="1" x14ac:dyDescent="0.25">
      <c r="C132" s="392" t="str">
        <f t="shared" si="5"/>
        <v>PT 9-</v>
      </c>
      <c r="D132" s="392"/>
      <c r="E132" s="131">
        <f t="shared" si="6"/>
        <v>0</v>
      </c>
      <c r="F132" s="131">
        <f t="shared" si="6"/>
        <v>0</v>
      </c>
      <c r="G132" s="132" t="str">
        <f t="shared" si="7"/>
        <v/>
      </c>
      <c r="H132" s="131" t="str">
        <f t="shared" si="8"/>
        <v/>
      </c>
    </row>
    <row r="133" spans="3:8" s="51" customFormat="1" ht="24.95" customHeight="1" x14ac:dyDescent="0.25">
      <c r="C133" s="392" t="str">
        <f t="shared" si="5"/>
        <v>PT 10-</v>
      </c>
      <c r="D133" s="392"/>
      <c r="E133" s="131">
        <f t="shared" si="6"/>
        <v>0</v>
      </c>
      <c r="F133" s="131">
        <f t="shared" si="6"/>
        <v>0</v>
      </c>
      <c r="G133" s="132" t="str">
        <f t="shared" si="7"/>
        <v/>
      </c>
      <c r="H133" s="131" t="str">
        <f t="shared" si="8"/>
        <v/>
      </c>
    </row>
    <row r="134" spans="3:8" s="77" customFormat="1" ht="24.95" customHeight="1" x14ac:dyDescent="0.25">
      <c r="C134" s="322" t="s">
        <v>147</v>
      </c>
      <c r="D134" s="322"/>
      <c r="E134" s="131">
        <f>F104</f>
        <v>0</v>
      </c>
      <c r="F134" s="131">
        <f>G104</f>
        <v>0</v>
      </c>
      <c r="G134" s="132" t="str">
        <f t="shared" si="7"/>
        <v/>
      </c>
      <c r="H134" s="131" t="str">
        <f t="shared" si="8"/>
        <v/>
      </c>
    </row>
    <row r="135" spans="3:8" s="51" customFormat="1" ht="24.95" customHeight="1" x14ac:dyDescent="0.25">
      <c r="C135" s="320" t="s">
        <v>2</v>
      </c>
      <c r="D135" s="320"/>
      <c r="E135" s="25">
        <f>ROUND(SUM(E124:E134),3)</f>
        <v>0</v>
      </c>
      <c r="F135" s="25">
        <f>ROUND(SUM(F124:F134),3)</f>
        <v>0</v>
      </c>
      <c r="G135" s="27">
        <f t="shared" ref="G135" si="9">$G$19</f>
        <v>0</v>
      </c>
      <c r="H135" s="25">
        <f>ROUND(SUM(H124:H134),3)</f>
        <v>0</v>
      </c>
    </row>
    <row r="136" spans="3:8" s="51" customFormat="1" ht="15" x14ac:dyDescent="0.25"/>
    <row r="137" spans="3:8" s="51" customFormat="1" ht="15" x14ac:dyDescent="0.25"/>
    <row r="138" spans="3:8" s="51" customFormat="1" ht="15" x14ac:dyDescent="0.25"/>
    <row r="139" spans="3:8" s="51" customFormat="1" ht="15" x14ac:dyDescent="0.25"/>
    <row r="140" spans="3:8" s="51" customFormat="1" ht="15" x14ac:dyDescent="0.25"/>
    <row r="141" spans="3:8" ht="15" x14ac:dyDescent="0.25"/>
    <row r="142" spans="3:8" ht="15" x14ac:dyDescent="0.25"/>
    <row r="143" spans="3:8" ht="15" x14ac:dyDescent="0.25"/>
    <row r="144" spans="3:8" ht="15" x14ac:dyDescent="0.25"/>
    <row r="145" ht="15"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sheetData>
  <sheetProtection algorithmName="SHA-512" hashValue="WAeNGGNUpVKRpNTzg+gt585yh8VvrdZ0D0ucUN7pgAIN6TI3G1/VbGpP78OmGZxhpNP+ey03zpHtl1xJhe1Prw==" saltValue="AZVvTMbTnV8UR3hL4IBfGw==" spinCount="100000" sheet="1" selectLockedCells="1"/>
  <mergeCells count="248">
    <mergeCell ref="D3:L3"/>
    <mergeCell ref="D5:L5"/>
    <mergeCell ref="D7:E7"/>
    <mergeCell ref="F7:H7"/>
    <mergeCell ref="D9:E9"/>
    <mergeCell ref="F9:H9"/>
    <mergeCell ref="D13:F13"/>
    <mergeCell ref="G13:H13"/>
    <mergeCell ref="I13:K13"/>
    <mergeCell ref="D14:F14"/>
    <mergeCell ref="G14:H14"/>
    <mergeCell ref="I14:K14"/>
    <mergeCell ref="D11:F11"/>
    <mergeCell ref="G11:H11"/>
    <mergeCell ref="I11:K11"/>
    <mergeCell ref="D12:F12"/>
    <mergeCell ref="G12:H12"/>
    <mergeCell ref="I12:K12"/>
    <mergeCell ref="D19:F19"/>
    <mergeCell ref="G19:H19"/>
    <mergeCell ref="D22:E22"/>
    <mergeCell ref="F22:I22"/>
    <mergeCell ref="J22:K22"/>
    <mergeCell ref="D15:D17"/>
    <mergeCell ref="E15:F15"/>
    <mergeCell ref="E16:F16"/>
    <mergeCell ref="E17:F17"/>
    <mergeCell ref="G15:H17"/>
    <mergeCell ref="I15:K17"/>
    <mergeCell ref="D25:E25"/>
    <mergeCell ref="F25:G25"/>
    <mergeCell ref="J25:K25"/>
    <mergeCell ref="L25:M25"/>
    <mergeCell ref="D26:E26"/>
    <mergeCell ref="F26:G26"/>
    <mergeCell ref="J26:K26"/>
    <mergeCell ref="L26:M26"/>
    <mergeCell ref="L22:O22"/>
    <mergeCell ref="D23:E23"/>
    <mergeCell ref="F23:G23"/>
    <mergeCell ref="J23:K23"/>
    <mergeCell ref="L23:M23"/>
    <mergeCell ref="D24:E24"/>
    <mergeCell ref="F24:G24"/>
    <mergeCell ref="J24:K24"/>
    <mergeCell ref="L24:M24"/>
    <mergeCell ref="D29:E29"/>
    <mergeCell ref="F29:G29"/>
    <mergeCell ref="J29:K29"/>
    <mergeCell ref="L29:M29"/>
    <mergeCell ref="D30:F30"/>
    <mergeCell ref="J30:L30"/>
    <mergeCell ref="D27:E27"/>
    <mergeCell ref="F27:G27"/>
    <mergeCell ref="J27:K27"/>
    <mergeCell ref="L27:M27"/>
    <mergeCell ref="D28:E28"/>
    <mergeCell ref="F28:G28"/>
    <mergeCell ref="J28:K28"/>
    <mergeCell ref="L28:M28"/>
    <mergeCell ref="D35:E35"/>
    <mergeCell ref="F35:G35"/>
    <mergeCell ref="J35:K35"/>
    <mergeCell ref="L35:M35"/>
    <mergeCell ref="D36:E36"/>
    <mergeCell ref="F36:G36"/>
    <mergeCell ref="J36:K36"/>
    <mergeCell ref="L36:M36"/>
    <mergeCell ref="D33:E33"/>
    <mergeCell ref="F33:I33"/>
    <mergeCell ref="J33:K33"/>
    <mergeCell ref="L33:O33"/>
    <mergeCell ref="D34:E34"/>
    <mergeCell ref="F34:G34"/>
    <mergeCell ref="J34:K34"/>
    <mergeCell ref="L34:M34"/>
    <mergeCell ref="D39:E39"/>
    <mergeCell ref="F39:G39"/>
    <mergeCell ref="J39:K39"/>
    <mergeCell ref="L39:M39"/>
    <mergeCell ref="D40:E40"/>
    <mergeCell ref="F40:G40"/>
    <mergeCell ref="J40:K40"/>
    <mergeCell ref="L40:M40"/>
    <mergeCell ref="D37:E37"/>
    <mergeCell ref="F37:G37"/>
    <mergeCell ref="J37:K37"/>
    <mergeCell ref="L37:M37"/>
    <mergeCell ref="D38:E38"/>
    <mergeCell ref="F38:G38"/>
    <mergeCell ref="J38:K38"/>
    <mergeCell ref="L38:M38"/>
    <mergeCell ref="D44:E44"/>
    <mergeCell ref="F44:G44"/>
    <mergeCell ref="J44:K44"/>
    <mergeCell ref="L44:M44"/>
    <mergeCell ref="D45:E45"/>
    <mergeCell ref="F45:G45"/>
    <mergeCell ref="J45:K45"/>
    <mergeCell ref="L45:M45"/>
    <mergeCell ref="D41:F41"/>
    <mergeCell ref="J41:L41"/>
    <mergeCell ref="D43:E43"/>
    <mergeCell ref="F43:I43"/>
    <mergeCell ref="J43:K43"/>
    <mergeCell ref="L43:O43"/>
    <mergeCell ref="D48:E48"/>
    <mergeCell ref="F48:G48"/>
    <mergeCell ref="J48:K48"/>
    <mergeCell ref="L48:M48"/>
    <mergeCell ref="D49:E49"/>
    <mergeCell ref="F49:G49"/>
    <mergeCell ref="J49:K49"/>
    <mergeCell ref="L49:M49"/>
    <mergeCell ref="D46:E46"/>
    <mergeCell ref="F46:G46"/>
    <mergeCell ref="J46:K46"/>
    <mergeCell ref="L46:M46"/>
    <mergeCell ref="D47:E47"/>
    <mergeCell ref="F47:G47"/>
    <mergeCell ref="J47:K47"/>
    <mergeCell ref="L47:M47"/>
    <mergeCell ref="D53:E53"/>
    <mergeCell ref="F53:I53"/>
    <mergeCell ref="J53:K53"/>
    <mergeCell ref="L53:O53"/>
    <mergeCell ref="D54:E54"/>
    <mergeCell ref="F54:G54"/>
    <mergeCell ref="J54:K54"/>
    <mergeCell ref="L54:M54"/>
    <mergeCell ref="D50:E50"/>
    <mergeCell ref="F50:G50"/>
    <mergeCell ref="J50:K50"/>
    <mergeCell ref="L50:M50"/>
    <mergeCell ref="D51:F51"/>
    <mergeCell ref="J51:L51"/>
    <mergeCell ref="D57:E57"/>
    <mergeCell ref="F57:G57"/>
    <mergeCell ref="J57:K57"/>
    <mergeCell ref="L57:M57"/>
    <mergeCell ref="D58:E58"/>
    <mergeCell ref="F58:G58"/>
    <mergeCell ref="J58:K58"/>
    <mergeCell ref="L58:M58"/>
    <mergeCell ref="D55:E55"/>
    <mergeCell ref="F55:G55"/>
    <mergeCell ref="J55:K55"/>
    <mergeCell ref="L55:M55"/>
    <mergeCell ref="D56:E56"/>
    <mergeCell ref="F56:G56"/>
    <mergeCell ref="J56:K56"/>
    <mergeCell ref="L56:M56"/>
    <mergeCell ref="D61:F61"/>
    <mergeCell ref="J61:L61"/>
    <mergeCell ref="D64:E64"/>
    <mergeCell ref="F64:I64"/>
    <mergeCell ref="J64:K64"/>
    <mergeCell ref="L64:O64"/>
    <mergeCell ref="D59:E59"/>
    <mergeCell ref="F59:G59"/>
    <mergeCell ref="J59:K59"/>
    <mergeCell ref="L59:M59"/>
    <mergeCell ref="D60:E60"/>
    <mergeCell ref="F60:G60"/>
    <mergeCell ref="J60:K60"/>
    <mergeCell ref="L60:M60"/>
    <mergeCell ref="D67:E67"/>
    <mergeCell ref="F67:G67"/>
    <mergeCell ref="J67:K67"/>
    <mergeCell ref="L67:M67"/>
    <mergeCell ref="D68:E68"/>
    <mergeCell ref="F68:G68"/>
    <mergeCell ref="J68:K68"/>
    <mergeCell ref="L68:M68"/>
    <mergeCell ref="D65:E65"/>
    <mergeCell ref="F65:G65"/>
    <mergeCell ref="J65:K65"/>
    <mergeCell ref="L65:M65"/>
    <mergeCell ref="D66:E66"/>
    <mergeCell ref="F66:G66"/>
    <mergeCell ref="J66:K66"/>
    <mergeCell ref="L66:M66"/>
    <mergeCell ref="D71:E71"/>
    <mergeCell ref="F71:G71"/>
    <mergeCell ref="J71:K71"/>
    <mergeCell ref="L71:M71"/>
    <mergeCell ref="D72:F72"/>
    <mergeCell ref="J72:L72"/>
    <mergeCell ref="D69:E69"/>
    <mergeCell ref="F69:G69"/>
    <mergeCell ref="J69:K69"/>
    <mergeCell ref="L69:M69"/>
    <mergeCell ref="D70:E70"/>
    <mergeCell ref="F70:G70"/>
    <mergeCell ref="J70:K70"/>
    <mergeCell ref="L70:M70"/>
    <mergeCell ref="D101:E101"/>
    <mergeCell ref="D102:E102"/>
    <mergeCell ref="D103:E103"/>
    <mergeCell ref="D104:E104"/>
    <mergeCell ref="D105:E105"/>
    <mergeCell ref="Q106:R106"/>
    <mergeCell ref="D74:O74"/>
    <mergeCell ref="D95:O95"/>
    <mergeCell ref="D97:E97"/>
    <mergeCell ref="D98:E98"/>
    <mergeCell ref="D99:E99"/>
    <mergeCell ref="D100:E100"/>
    <mergeCell ref="C112:D112"/>
    <mergeCell ref="C113:D113"/>
    <mergeCell ref="Q113:R113"/>
    <mergeCell ref="C114:D114"/>
    <mergeCell ref="C115:D115"/>
    <mergeCell ref="Q115:R115"/>
    <mergeCell ref="O108:P108"/>
    <mergeCell ref="C109:D109"/>
    <mergeCell ref="Q109:R109"/>
    <mergeCell ref="C110:D110"/>
    <mergeCell ref="C111:D111"/>
    <mergeCell ref="Q111:R111"/>
    <mergeCell ref="C108:D108"/>
    <mergeCell ref="E108:F108"/>
    <mergeCell ref="G108:H108"/>
    <mergeCell ref="I108:J108"/>
    <mergeCell ref="K108:L108"/>
    <mergeCell ref="M108:N108"/>
    <mergeCell ref="C120:D120"/>
    <mergeCell ref="Q121:R121"/>
    <mergeCell ref="C123:D123"/>
    <mergeCell ref="Q123:R123"/>
    <mergeCell ref="C124:D124"/>
    <mergeCell ref="C125:D125"/>
    <mergeCell ref="C116:D116"/>
    <mergeCell ref="C117:D117"/>
    <mergeCell ref="Q117:R117"/>
    <mergeCell ref="C118:D118"/>
    <mergeCell ref="C119:D119"/>
    <mergeCell ref="Q119:R119"/>
    <mergeCell ref="C132:D132"/>
    <mergeCell ref="C133:D133"/>
    <mergeCell ref="C134:D134"/>
    <mergeCell ref="C135:D135"/>
    <mergeCell ref="C126:D126"/>
    <mergeCell ref="C127:D127"/>
    <mergeCell ref="C128:D128"/>
    <mergeCell ref="C129:D129"/>
    <mergeCell ref="C130:D130"/>
    <mergeCell ref="C131:D131"/>
  </mergeCells>
  <conditionalFormatting sqref="G19">
    <cfRule type="expression" dxfId="264" priority="51">
      <formula>AND($F$9="GRAN EMPRESA",$G$19&gt;0.4)</formula>
    </cfRule>
    <cfRule type="expression" dxfId="263" priority="52">
      <formula>AND($F$9="MEDIANA EMPRESA", $G$19&gt;0.5)</formula>
    </cfRule>
    <cfRule type="expression" dxfId="262" priority="53">
      <formula>AND($F$9="PEQUEÑA EMPRESA",$G$19&gt;0.6)</formula>
    </cfRule>
  </conditionalFormatting>
  <conditionalFormatting sqref="F9">
    <cfRule type="expression" dxfId="261" priority="50">
      <formula>AND($G$19&lt;&gt;"",$F$9="")</formula>
    </cfRule>
  </conditionalFormatting>
  <conditionalFormatting sqref="G13:H13">
    <cfRule type="expression" dxfId="260" priority="49">
      <formula>AND(G13="SI",(G14="SI"))</formula>
    </cfRule>
  </conditionalFormatting>
  <conditionalFormatting sqref="G14:H14">
    <cfRule type="expression" dxfId="259" priority="48">
      <formula>AND(G13="SI",(G14="SI"))</formula>
    </cfRule>
  </conditionalFormatting>
  <conditionalFormatting sqref="K93:N94">
    <cfRule type="expression" dxfId="258" priority="29">
      <formula>AND($E93="Almacenes y depósitos (gaseosos, líquidos y sólidos)",OR($K93&lt;14.3,$K93&gt;30))</formula>
    </cfRule>
    <cfRule type="expression" dxfId="257" priority="30">
      <formula>AND($E93="Edificios industriales",OR($K93&lt;33.3,$K93&gt;68))</formula>
    </cfRule>
    <cfRule type="expression" dxfId="256" priority="31">
      <formula>AND($E93="Otras centrales",OR($K93&lt;20,$K93&gt;40))</formula>
    </cfRule>
    <cfRule type="expression" dxfId="255" priority="32">
      <formula>AND($E93="Centrales renovables",OR($K93&lt;14.3,$K93&gt;30))</formula>
    </cfRule>
    <cfRule type="expression" dxfId="254" priority="33">
      <formula>AND($E93="Pavimentos",OR($K93&lt;16,$K93&gt;34))</formula>
    </cfRule>
    <cfRule type="expression" dxfId="253" priority="34">
      <formula>AND($E93="Obra civil general",OR($K93&lt;50,$K93&gt;100))</formula>
    </cfRule>
    <cfRule type="expression" dxfId="252" priority="35">
      <formula>AND($E93="Cables",OR($K93&lt;14.3,$K93&gt;30))</formula>
    </cfRule>
    <cfRule type="expression" dxfId="251" priority="36">
      <formula>AND($E93="Subestaciones. Redes de transporte y distribución de energía",OR($K93&lt;20,$K93&gt;40))</formula>
    </cfRule>
    <cfRule type="expression" dxfId="250" priority="37">
      <formula>AND($E93="Resto instalaciones",OR($K93&lt;10,$K93&gt;20))</formula>
    </cfRule>
    <cfRule type="expression" dxfId="249" priority="38">
      <formula>AND($E93="Maquinaria",OR($K93&lt;8.3,$K93&gt;18))</formula>
    </cfRule>
    <cfRule type="expression" dxfId="248" priority="39">
      <formula>AND($E93="Útiles y herramientas",OR($K93&lt;4,$K93&gt;8))</formula>
    </cfRule>
    <cfRule type="expression" dxfId="247" priority="40">
      <formula>AND($E93="Moldes, matrices y modelos",OR($K93&lt;3,$K93&gt;6))</formula>
    </cfRule>
    <cfRule type="expression" dxfId="246" priority="41">
      <formula>AND($E93="Equipos electrónicos",OR($K93&lt;5,$K93&gt;10))</formula>
    </cfRule>
    <cfRule type="expression" dxfId="245" priority="42">
      <formula>AND($E93="Equipos para procesos de información",OR($K93&lt;4,$K93&gt;8))</formula>
    </cfRule>
    <cfRule type="expression" dxfId="244" priority="43">
      <formula>AND($E93="Sistemas y programas informáticos",OR($K93&lt;3,$K93&gt;6))</formula>
    </cfRule>
    <cfRule type="expression" dxfId="243" priority="44">
      <formula>AND($E93="Otros elementos",OR($K93&lt;10,$K93&gt;20))</formula>
    </cfRule>
  </conditionalFormatting>
  <conditionalFormatting sqref="H24:H29 H35:H40 H45:H50 H55:H60 H66:H71">
    <cfRule type="expression" dxfId="242" priority="28">
      <formula>AND($I24&gt;0,$H24="")</formula>
    </cfRule>
  </conditionalFormatting>
  <conditionalFormatting sqref="N24:N29 N35:N40 N45:N50 N55:N60 N66:N71">
    <cfRule type="expression" dxfId="241" priority="27">
      <formula>AND($O24&gt;0,$N24="")</formula>
    </cfRule>
  </conditionalFormatting>
  <conditionalFormatting sqref="H25">
    <cfRule type="expression" dxfId="240" priority="26">
      <formula>AND($H$25&lt;$I$25)</formula>
    </cfRule>
  </conditionalFormatting>
  <conditionalFormatting sqref="N25">
    <cfRule type="expression" dxfId="239" priority="25">
      <formula>$N$25&lt;$O$25</formula>
    </cfRule>
  </conditionalFormatting>
  <conditionalFormatting sqref="H36">
    <cfRule type="expression" dxfId="238" priority="24">
      <formula>$H$36&lt;$I$36</formula>
    </cfRule>
  </conditionalFormatting>
  <conditionalFormatting sqref="N36">
    <cfRule type="expression" dxfId="237" priority="23">
      <formula>$N$36&lt;$O$36</formula>
    </cfRule>
  </conditionalFormatting>
  <conditionalFormatting sqref="H46">
    <cfRule type="expression" dxfId="236" priority="22">
      <formula>$H$46&lt;$I$46</formula>
    </cfRule>
  </conditionalFormatting>
  <conditionalFormatting sqref="N46">
    <cfRule type="expression" dxfId="235" priority="21">
      <formula>$N$46&lt;$O$46</formula>
    </cfRule>
  </conditionalFormatting>
  <conditionalFormatting sqref="H56">
    <cfRule type="expression" dxfId="234" priority="20">
      <formula>$H$56&lt;$I$56</formula>
    </cfRule>
  </conditionalFormatting>
  <conditionalFormatting sqref="H67">
    <cfRule type="expression" dxfId="233" priority="19">
      <formula>$H$67&lt;$I$67</formula>
    </cfRule>
  </conditionalFormatting>
  <conditionalFormatting sqref="N67">
    <cfRule type="expression" dxfId="232" priority="18">
      <formula>$N$67&lt;$O$67</formula>
    </cfRule>
  </conditionalFormatting>
  <conditionalFormatting sqref="N56">
    <cfRule type="expression" dxfId="231" priority="17">
      <formula>$N$56&lt;$O$56</formula>
    </cfRule>
  </conditionalFormatting>
  <conditionalFormatting sqref="K78:K92">
    <cfRule type="expression" dxfId="230" priority="1">
      <formula>AND($E78="Almacenes y depósitos (gaseosos, líquidos y sólidos)",$K78&lt;&gt;"",OR($K78&lt;14.3,$K78&gt;30))</formula>
    </cfRule>
    <cfRule type="expression" dxfId="229" priority="2">
      <formula>AND($E78="Edificios industriales",$K78&lt;&gt;"",OR($K78&lt;33.3,$K78&gt;68))</formula>
    </cfRule>
    <cfRule type="expression" dxfId="228" priority="3">
      <formula>AND($E78="Otras centrales",$K78&lt;&gt;"",OR($K78&lt;20,$K78&gt;40))</formula>
    </cfRule>
    <cfRule type="expression" dxfId="227" priority="4">
      <formula>AND($E78="Centrales renovables",$K78&lt;&gt;"",OR($K78&lt;14.3,$K78&gt;30))</formula>
    </cfRule>
    <cfRule type="expression" dxfId="226" priority="5">
      <formula>AND($E78="Pavimentos",$K78&lt;&gt;"",OR($K78&lt;16.7,$K78&gt;34))</formula>
    </cfRule>
    <cfRule type="expression" dxfId="225" priority="6">
      <formula>AND($E78="Obra civil general",$K78&lt;&gt;"",OR($K78&lt;50,$K78&gt;100))</formula>
    </cfRule>
    <cfRule type="expression" dxfId="224" priority="7">
      <formula>AND($E78="Cables",$K78&lt;&gt;"",OR($K78&lt;14.3,$K78&gt;30))</formula>
    </cfRule>
    <cfRule type="expression" dxfId="223" priority="8">
      <formula>AND($E78="Subestaciones. Redes de transporte y distribución de energía",$K78&lt;&gt;"",OR($K78&lt;20,$K78&gt;40))</formula>
    </cfRule>
    <cfRule type="expression" dxfId="222" priority="9">
      <formula>AND($E78="Resto instalaciones",$K78&lt;&gt;"",OR($K78&lt;10,$K78&gt;20))</formula>
    </cfRule>
    <cfRule type="expression" dxfId="221" priority="10">
      <formula>AND($E78="Maquinaria",$K78&lt;&gt;"",OR($K78&lt;8.3,$K78&gt;18))</formula>
    </cfRule>
    <cfRule type="expression" dxfId="220" priority="11">
      <formula>AND($E78="Útiles y herramientas",$K78&lt;&gt;"",OR($K78&lt;4,$K78&gt;8))</formula>
    </cfRule>
    <cfRule type="expression" dxfId="219" priority="12">
      <formula>AND($E78="Moldes, matrices y modelos",$K78&lt;&gt;"",OR($K78&lt;3,$K78&gt;6))</formula>
    </cfRule>
    <cfRule type="expression" dxfId="218" priority="13">
      <formula>AND($E78="Equipos electrónicos",$K78&lt;&gt;"",OR($K78&lt;5,$K78&gt;10))</formula>
    </cfRule>
    <cfRule type="expression" dxfId="217" priority="14">
      <formula>AND($E78="Equipos para procesos de información",$K78&lt;&gt;"",OR($K78&lt;4,$K78&gt;8))</formula>
    </cfRule>
    <cfRule type="expression" dxfId="216" priority="15">
      <formula>AND($E78="Sistemas y programas informáticos",$K78&lt;&gt;"",OR($K78&lt;3,$K78&gt;6))</formula>
    </cfRule>
    <cfRule type="expression" dxfId="215" priority="16">
      <formula>AND($E78="Otros elementos",$K78&lt;&gt;"",OR($K78&lt;10,$K78&gt;20))</formula>
    </cfRule>
  </conditionalFormatting>
  <dataValidations count="14">
    <dataValidation type="textLength" allowBlank="1" showInputMessage="1" showErrorMessage="1" error="Máximo 200 caracteres_x000a_" sqref="I12:K14 I15">
      <formula1>0</formula1>
      <formula2>200</formula2>
    </dataValidation>
    <dataValidation type="textLength" allowBlank="1" showInputMessage="1" showErrorMessage="1" error="Máximo 100 caracteres_x000a_" sqref="F66:G71 F24:G29 L24:M29 F35:G40 L35:M40 F45:G50 L45:M50 F55:G60 L55:M60 L66:M71">
      <formula1>0</formula1>
      <formula2>100</formula2>
    </dataValidation>
    <dataValidation type="custom" showInputMessage="1" showErrorMessage="1" error="Debe elegir del desplegable &quot;TIPO DE ENTIDAD&quot;" sqref="G19:H19">
      <formula1>IF(F9&lt;&gt;"",G19,"error")</formula1>
    </dataValidation>
    <dataValidation type="list" allowBlank="1" showInputMessage="1" showErrorMessage="1" sqref="G12:G14 G15:H17">
      <formula1>"SI, NO"</formula1>
    </dataValidation>
    <dataValidation type="custom" operator="greaterThan" allowBlank="1" showInputMessage="1" showErrorMessage="1" error="El coste total no puede ser menor que el coste subvencionable" sqref="I30 I41 O72 O41 I72 O61 I61 O51 I51 H66:H72 N55:N61 H55:H61 N45:N51 H45:H51 N35:N41 H35:H41 H24:H30 N24:N30 O30 N66:N72">
      <formula1>H24&gt;=I24</formula1>
    </dataValidation>
    <dataValidation type="custom" allowBlank="1" showInputMessage="1" showErrorMessage="1" error="Este valor no podrá superar el 10% de los costes subvencionables de personal." sqref="G104">
      <formula1>G104&lt;=G98*0.1</formula1>
    </dataValidation>
    <dataValidation type="custom" operator="greaterThan" allowBlank="1" showInputMessage="1" showErrorMessage="1" error="El coste total no puede ser menor que el coste subvencionable" sqref="I24:I29 O24:O29 I35:I40 O35:O40 O45:O50 I45:I50 I55:I60 O55:O60 O66:O71 I66:I71">
      <formula1>I24&lt;=H24</formula1>
    </dataValidation>
    <dataValidation type="custom" operator="greaterThan" showInputMessage="1" showErrorMessage="1" error="Debe elegir TIPO DE ELEMENTO y PAQUETE DE TRABAJO" sqref="L93:N94 K78:K94">
      <formula1>AND(E78&lt;&gt;"",G78&lt;&gt;"")</formula1>
    </dataValidation>
    <dataValidation type="whole" operator="greaterThan" allowBlank="1" showInputMessage="1" showErrorMessage="1" sqref="M78:M92">
      <formula1>0</formula1>
    </dataValidation>
    <dataValidation type="textLength" allowBlank="1" showInputMessage="1" showErrorMessage="1" sqref="F78:F94">
      <formula1>0</formula1>
      <formula2>100</formula2>
    </dataValidation>
    <dataValidation type="custom" operator="greaterThan" showInputMessage="1" showErrorMessage="1" error="Debe elegir TIPO DE ELEMENTO y PAQUETE DE TRABAJO" sqref="J78:J94">
      <formula1>AND(E78&lt;&gt;"",G78&lt;&gt;"")</formula1>
    </dataValidation>
    <dataValidation type="custom" operator="greaterThan" showInputMessage="1" showErrorMessage="1" error="Debe elegir TIPO DE ELEMENTO y PAQUETE DE TRABAJO" sqref="I78:I94">
      <formula1>AND(E78&lt;&gt;"",G78&lt;&gt;"")</formula1>
    </dataValidation>
    <dataValidation type="custom" showInputMessage="1" showErrorMessage="1" error="ESTE VALOR SE CALCULA DE FORMA AUTOMÁTICA" sqref="N78:N92">
      <formula1>N78=J78*L78*M78/12</formula1>
    </dataValidation>
    <dataValidation type="custom" showInputMessage="1" showErrorMessage="1" error="Esta celda se autocompleta según los AÑOS DE VIDA ÚTIL. " sqref="L78:L92">
      <formula1>L78=(100/K78/100)</formula1>
    </dataValidation>
  </dataValidations>
  <pageMargins left="0.7" right="0.7" top="0.75" bottom="0.75" header="0.3" footer="0.3"/>
  <pageSetup paperSize="9" scale="29" fitToHeight="2"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Tablas!$A$6:$A$8</xm:f>
          </x14:formula1>
          <xm:sqref>F9</xm:sqref>
        </x14:dataValidation>
        <x14:dataValidation type="list" allowBlank="1" showInputMessage="1" showErrorMessage="1">
          <x14:formula1>
            <xm:f>Tablas!$A$12:$A$21</xm:f>
          </x14:formula1>
          <xm:sqref>G78:G94</xm:sqref>
        </x14:dataValidation>
        <x14:dataValidation type="list" allowBlank="1" showInputMessage="1" showErrorMessage="1">
          <x14:formula1>
            <xm:f>Tablas!$A$24:$A$39</xm:f>
          </x14:formula1>
          <xm:sqref>E78:E94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165"/>
  <sheetViews>
    <sheetView showGridLines="0" showZeros="0" topLeftCell="G1" zoomScale="55" zoomScaleNormal="55" zoomScaleSheetLayoutView="25" zoomScalePageLayoutView="10" workbookViewId="0">
      <selection activeCell="G104" sqref="G104"/>
    </sheetView>
  </sheetViews>
  <sheetFormatPr baseColWidth="10" defaultColWidth="0" defaultRowHeight="0" customHeight="1" zeroHeight="1" x14ac:dyDescent="0.25"/>
  <cols>
    <col min="1" max="2" width="10.7109375" style="175" customWidth="1"/>
    <col min="3" max="3" width="5.140625" style="175" customWidth="1"/>
    <col min="4" max="4" width="28.7109375" style="175" customWidth="1"/>
    <col min="5" max="10" width="30.7109375" style="175" customWidth="1"/>
    <col min="11" max="11" width="28.5703125" style="175" customWidth="1"/>
    <col min="12" max="18" width="30.7109375" style="175" customWidth="1"/>
    <col min="19" max="21" width="18.7109375" style="175" hidden="1" customWidth="1"/>
    <col min="22" max="28" width="18.7109375" style="175" hidden="1"/>
    <col min="29" max="16373" width="11.42578125" style="175" hidden="1"/>
    <col min="16374" max="16376" width="0" style="175" hidden="1"/>
    <col min="16377" max="16384" width="11.42578125" style="175" hidden="1"/>
  </cols>
  <sheetData>
    <row r="1" spans="4:22" s="34" customFormat="1" ht="30" customHeight="1" x14ac:dyDescent="0.25">
      <c r="J1" s="35"/>
      <c r="K1" s="35"/>
      <c r="L1" s="35"/>
      <c r="M1" s="35"/>
      <c r="N1" s="35"/>
      <c r="O1" s="35"/>
    </row>
    <row r="2" spans="4:22" s="34" customFormat="1" ht="102.75" customHeight="1" x14ac:dyDescent="0.25">
      <c r="L2" s="36"/>
      <c r="M2" s="36"/>
      <c r="N2" s="36"/>
      <c r="O2" s="36"/>
      <c r="P2" s="36"/>
      <c r="Q2" s="36"/>
      <c r="R2" s="36"/>
      <c r="S2" s="36"/>
      <c r="T2" s="36"/>
      <c r="U2" s="36"/>
      <c r="V2" s="36"/>
    </row>
    <row r="3" spans="4:22" s="34" customFormat="1" ht="30" customHeight="1" x14ac:dyDescent="0.25">
      <c r="D3" s="329" t="s">
        <v>170</v>
      </c>
      <c r="E3" s="329"/>
      <c r="F3" s="329"/>
      <c r="G3" s="329"/>
      <c r="H3" s="329"/>
      <c r="I3" s="329"/>
      <c r="J3" s="329"/>
      <c r="K3" s="329"/>
      <c r="L3" s="329"/>
      <c r="M3" s="36"/>
      <c r="N3" s="36"/>
      <c r="O3" s="36"/>
      <c r="P3" s="37"/>
    </row>
    <row r="4" spans="4:22" s="34" customFormat="1" ht="26.25" x14ac:dyDescent="0.25">
      <c r="D4" s="6"/>
      <c r="E4" s="6"/>
      <c r="F4" s="6"/>
      <c r="G4" s="6"/>
      <c r="H4" s="6"/>
      <c r="I4" s="6"/>
      <c r="J4" s="35"/>
      <c r="K4" s="35"/>
      <c r="L4" s="35"/>
      <c r="M4" s="36"/>
      <c r="N4" s="36"/>
      <c r="O4" s="36"/>
      <c r="P4" s="37"/>
    </row>
    <row r="5" spans="4:22" s="34" customFormat="1" ht="409.5" customHeight="1" x14ac:dyDescent="0.25">
      <c r="D5" s="395" t="s">
        <v>185</v>
      </c>
      <c r="E5" s="396"/>
      <c r="F5" s="396"/>
      <c r="G5" s="396"/>
      <c r="H5" s="396"/>
      <c r="I5" s="396"/>
      <c r="J5" s="396"/>
      <c r="K5" s="396"/>
      <c r="L5" s="397"/>
      <c r="M5" s="73"/>
      <c r="N5" s="36"/>
      <c r="O5" s="36"/>
      <c r="P5" s="37"/>
    </row>
    <row r="6" spans="4:22" s="34" customFormat="1" ht="26.25" x14ac:dyDescent="0.25">
      <c r="J6" s="35"/>
      <c r="K6" s="35"/>
      <c r="L6" s="35"/>
      <c r="M6" s="36"/>
      <c r="N6" s="36"/>
      <c r="O6" s="36"/>
    </row>
    <row r="7" spans="4:22" s="34" customFormat="1" ht="20.100000000000001" customHeight="1" x14ac:dyDescent="0.25">
      <c r="D7" s="333" t="s">
        <v>10</v>
      </c>
      <c r="E7" s="334"/>
      <c r="F7" s="335">
        <f>'Presupuesto Total'!$I$19</f>
        <v>0</v>
      </c>
      <c r="G7" s="336"/>
      <c r="H7" s="337"/>
      <c r="J7" s="35"/>
      <c r="K7" s="35"/>
      <c r="L7" s="35"/>
      <c r="M7" s="35"/>
      <c r="N7" s="35"/>
      <c r="O7" s="35"/>
    </row>
    <row r="8" spans="4:22" s="34" customFormat="1" ht="20.100000000000001" customHeight="1" x14ac:dyDescent="0.25">
      <c r="D8" s="84"/>
      <c r="E8" s="84"/>
      <c r="F8" s="39"/>
      <c r="G8" s="39"/>
      <c r="J8" s="35"/>
      <c r="K8" s="35"/>
      <c r="L8" s="35"/>
      <c r="M8" s="35"/>
      <c r="N8" s="35"/>
      <c r="O8" s="35"/>
    </row>
    <row r="9" spans="4:22" s="34" customFormat="1" ht="20.100000000000001" customHeight="1" x14ac:dyDescent="0.25">
      <c r="D9" s="338" t="s">
        <v>11</v>
      </c>
      <c r="E9" s="339"/>
      <c r="F9" s="340"/>
      <c r="G9" s="341"/>
      <c r="H9" s="342"/>
      <c r="J9" s="35"/>
      <c r="K9" s="35"/>
      <c r="L9" s="35"/>
      <c r="M9" s="35"/>
      <c r="N9" s="35"/>
      <c r="O9" s="35"/>
    </row>
    <row r="10" spans="4:22" s="40" customFormat="1" ht="20.100000000000001" customHeight="1" x14ac:dyDescent="0.25">
      <c r="D10" s="84"/>
      <c r="E10" s="84"/>
      <c r="I10" s="34"/>
      <c r="J10" s="35"/>
      <c r="K10" s="35"/>
    </row>
    <row r="11" spans="4:22" s="40" customFormat="1" ht="63.75" customHeight="1" x14ac:dyDescent="0.25">
      <c r="D11" s="394" t="s">
        <v>64</v>
      </c>
      <c r="E11" s="394"/>
      <c r="F11" s="394"/>
      <c r="G11" s="328" t="s">
        <v>122</v>
      </c>
      <c r="H11" s="328"/>
      <c r="I11" s="328" t="s">
        <v>75</v>
      </c>
      <c r="J11" s="328"/>
      <c r="K11" s="328"/>
      <c r="M11" s="41"/>
      <c r="N11" s="41"/>
      <c r="O11" s="41"/>
    </row>
    <row r="12" spans="4:22" s="34" customFormat="1" ht="24.95" customHeight="1" x14ac:dyDescent="0.25">
      <c r="D12" s="323" t="s">
        <v>176</v>
      </c>
      <c r="E12" s="324"/>
      <c r="F12" s="325"/>
      <c r="G12" s="326"/>
      <c r="H12" s="326"/>
      <c r="I12" s="327"/>
      <c r="J12" s="327"/>
      <c r="K12" s="327"/>
      <c r="M12" s="41"/>
      <c r="N12" s="41"/>
      <c r="O12" s="41"/>
    </row>
    <row r="13" spans="4:22" s="34" customFormat="1" ht="24.95" customHeight="1" x14ac:dyDescent="0.25">
      <c r="D13" s="323" t="s">
        <v>177</v>
      </c>
      <c r="E13" s="324"/>
      <c r="F13" s="325"/>
      <c r="G13" s="326"/>
      <c r="H13" s="326"/>
      <c r="I13" s="327"/>
      <c r="J13" s="327"/>
      <c r="K13" s="327"/>
      <c r="M13" s="41"/>
      <c r="N13" s="41"/>
      <c r="O13" s="41"/>
    </row>
    <row r="14" spans="4:22" s="34" customFormat="1" ht="24.95" customHeight="1" x14ac:dyDescent="0.25">
      <c r="D14" s="323" t="s">
        <v>178</v>
      </c>
      <c r="E14" s="324"/>
      <c r="F14" s="325"/>
      <c r="G14" s="326"/>
      <c r="H14" s="326"/>
      <c r="I14" s="327"/>
      <c r="J14" s="327"/>
      <c r="K14" s="327"/>
      <c r="M14" s="41"/>
      <c r="N14" s="41"/>
      <c r="O14" s="41"/>
    </row>
    <row r="15" spans="4:22" s="40" customFormat="1" ht="81" customHeight="1" x14ac:dyDescent="0.25">
      <c r="D15" s="350" t="s">
        <v>179</v>
      </c>
      <c r="E15" s="348" t="s">
        <v>181</v>
      </c>
      <c r="F15" s="349"/>
      <c r="G15" s="351"/>
      <c r="H15" s="352"/>
      <c r="I15" s="357"/>
      <c r="J15" s="358"/>
      <c r="K15" s="359"/>
      <c r="M15" s="41"/>
      <c r="N15" s="41"/>
      <c r="O15" s="41"/>
    </row>
    <row r="16" spans="4:22" s="40" customFormat="1" ht="78.75" customHeight="1" x14ac:dyDescent="0.25">
      <c r="D16" s="350"/>
      <c r="E16" s="348" t="s">
        <v>182</v>
      </c>
      <c r="F16" s="349"/>
      <c r="G16" s="353"/>
      <c r="H16" s="354"/>
      <c r="I16" s="360"/>
      <c r="J16" s="361"/>
      <c r="K16" s="362"/>
      <c r="M16" s="41"/>
      <c r="N16" s="41"/>
      <c r="O16" s="41"/>
    </row>
    <row r="17" spans="4:15" s="40" customFormat="1" ht="48.75" customHeight="1" x14ac:dyDescent="0.25">
      <c r="D17" s="350"/>
      <c r="E17" s="348" t="s">
        <v>183</v>
      </c>
      <c r="F17" s="349"/>
      <c r="G17" s="355"/>
      <c r="H17" s="356"/>
      <c r="I17" s="363"/>
      <c r="J17" s="364"/>
      <c r="K17" s="365"/>
      <c r="L17" s="42"/>
      <c r="M17" s="42"/>
      <c r="N17" s="42"/>
    </row>
    <row r="18" spans="4:15" s="40" customFormat="1" ht="15" x14ac:dyDescent="0.25">
      <c r="G18" s="43"/>
      <c r="H18" s="43"/>
      <c r="I18" s="43"/>
      <c r="J18" s="43"/>
      <c r="K18" s="43"/>
      <c r="N18" s="42"/>
    </row>
    <row r="19" spans="4:15" s="40" customFormat="1" ht="24.95" customHeight="1" x14ac:dyDescent="0.25">
      <c r="D19" s="366" t="s">
        <v>80</v>
      </c>
      <c r="E19" s="367"/>
      <c r="F19" s="367"/>
      <c r="G19" s="343"/>
      <c r="H19" s="343"/>
      <c r="I19" s="43"/>
      <c r="J19" s="43"/>
      <c r="K19" s="43"/>
      <c r="N19" s="42"/>
    </row>
    <row r="20" spans="4:15" s="40" customFormat="1" ht="15" x14ac:dyDescent="0.25">
      <c r="N20" s="42"/>
    </row>
    <row r="21" spans="4:15" s="40" customFormat="1" ht="15.75" thickBot="1" x14ac:dyDescent="0.3">
      <c r="N21" s="42"/>
    </row>
    <row r="22" spans="4:15" s="34" customFormat="1" ht="20.100000000000001" customHeight="1" x14ac:dyDescent="0.25">
      <c r="D22" s="344" t="s">
        <v>5</v>
      </c>
      <c r="E22" s="345"/>
      <c r="F22" s="346" t="str">
        <f>UPPER('Presupuesto Total'!$C$12)</f>
        <v/>
      </c>
      <c r="G22" s="346"/>
      <c r="H22" s="346"/>
      <c r="I22" s="347"/>
      <c r="J22" s="344" t="s">
        <v>6</v>
      </c>
      <c r="K22" s="345"/>
      <c r="L22" s="346" t="str">
        <f>UPPER('Presupuesto Total'!$C$13)</f>
        <v/>
      </c>
      <c r="M22" s="346"/>
      <c r="N22" s="346"/>
      <c r="O22" s="347"/>
    </row>
    <row r="23" spans="4:15" s="11" customFormat="1" ht="60" customHeight="1" x14ac:dyDescent="0.25">
      <c r="D23" s="371" t="s">
        <v>128</v>
      </c>
      <c r="E23" s="372"/>
      <c r="F23" s="373" t="s">
        <v>129</v>
      </c>
      <c r="G23" s="373"/>
      <c r="H23" s="85" t="s">
        <v>24</v>
      </c>
      <c r="I23" s="75" t="s">
        <v>23</v>
      </c>
      <c r="J23" s="371" t="s">
        <v>128</v>
      </c>
      <c r="K23" s="372"/>
      <c r="L23" s="373" t="s">
        <v>129</v>
      </c>
      <c r="M23" s="373"/>
      <c r="N23" s="85" t="s">
        <v>24</v>
      </c>
      <c r="O23" s="75" t="s">
        <v>23</v>
      </c>
    </row>
    <row r="24" spans="4:15" s="11" customFormat="1" ht="15" customHeight="1" x14ac:dyDescent="0.25">
      <c r="D24" s="368" t="s">
        <v>8</v>
      </c>
      <c r="E24" s="369"/>
      <c r="F24" s="370"/>
      <c r="G24" s="370"/>
      <c r="H24" s="109"/>
      <c r="I24" s="110"/>
      <c r="J24" s="368" t="s">
        <v>8</v>
      </c>
      <c r="K24" s="369"/>
      <c r="L24" s="370"/>
      <c r="M24" s="370"/>
      <c r="N24" s="115"/>
      <c r="O24" s="118"/>
    </row>
    <row r="25" spans="4:15" s="11" customFormat="1" ht="15" customHeight="1" x14ac:dyDescent="0.25">
      <c r="D25" s="368" t="s">
        <v>52</v>
      </c>
      <c r="E25" s="369"/>
      <c r="F25" s="370"/>
      <c r="G25" s="370"/>
      <c r="H25" s="109"/>
      <c r="I25" s="111">
        <f>SUMIF($G$78:$G$92,"PT 1",$N$78:$N$92)</f>
        <v>0</v>
      </c>
      <c r="J25" s="368" t="s">
        <v>52</v>
      </c>
      <c r="K25" s="369"/>
      <c r="L25" s="370"/>
      <c r="M25" s="370"/>
      <c r="N25" s="115"/>
      <c r="O25" s="111">
        <f>SUMIF($G$78:$G$92,"PT 2",$N$78:$N$92)</f>
        <v>0</v>
      </c>
    </row>
    <row r="26" spans="4:15" s="11" customFormat="1" ht="15" customHeight="1" x14ac:dyDescent="0.25">
      <c r="D26" s="368" t="s">
        <v>12</v>
      </c>
      <c r="E26" s="369"/>
      <c r="F26" s="370"/>
      <c r="G26" s="370"/>
      <c r="H26" s="109"/>
      <c r="I26" s="110"/>
      <c r="J26" s="368" t="s">
        <v>12</v>
      </c>
      <c r="K26" s="369"/>
      <c r="L26" s="370"/>
      <c r="M26" s="370"/>
      <c r="N26" s="115"/>
      <c r="O26" s="118"/>
    </row>
    <row r="27" spans="4:15" s="11" customFormat="1" ht="15" customHeight="1" x14ac:dyDescent="0.25">
      <c r="D27" s="368" t="s">
        <v>53</v>
      </c>
      <c r="E27" s="369"/>
      <c r="F27" s="370"/>
      <c r="G27" s="370"/>
      <c r="H27" s="109"/>
      <c r="I27" s="110"/>
      <c r="J27" s="368" t="s">
        <v>53</v>
      </c>
      <c r="K27" s="369"/>
      <c r="L27" s="370"/>
      <c r="M27" s="370"/>
      <c r="N27" s="115"/>
      <c r="O27" s="118"/>
    </row>
    <row r="28" spans="4:15" s="11" customFormat="1" ht="15" customHeight="1" x14ac:dyDescent="0.25">
      <c r="D28" s="368" t="s">
        <v>9</v>
      </c>
      <c r="E28" s="369"/>
      <c r="F28" s="370"/>
      <c r="G28" s="370"/>
      <c r="H28" s="109"/>
      <c r="I28" s="110"/>
      <c r="J28" s="368" t="s">
        <v>9</v>
      </c>
      <c r="K28" s="369"/>
      <c r="L28" s="370"/>
      <c r="M28" s="370"/>
      <c r="N28" s="115"/>
      <c r="O28" s="118"/>
    </row>
    <row r="29" spans="4:15" s="11" customFormat="1" ht="15" customHeight="1" x14ac:dyDescent="0.25">
      <c r="D29" s="368" t="s">
        <v>149</v>
      </c>
      <c r="E29" s="369"/>
      <c r="F29" s="370"/>
      <c r="G29" s="370"/>
      <c r="H29" s="109"/>
      <c r="I29" s="110"/>
      <c r="J29" s="368" t="s">
        <v>149</v>
      </c>
      <c r="K29" s="369"/>
      <c r="L29" s="370"/>
      <c r="M29" s="370"/>
      <c r="N29" s="115"/>
      <c r="O29" s="118"/>
    </row>
    <row r="30" spans="4:15" s="11" customFormat="1" ht="15" customHeight="1" thickBot="1" x14ac:dyDescent="0.3">
      <c r="D30" s="374"/>
      <c r="E30" s="375"/>
      <c r="F30" s="376"/>
      <c r="G30" s="112" t="s">
        <v>0</v>
      </c>
      <c r="H30" s="113">
        <f>SUM(H24:H29)</f>
        <v>0</v>
      </c>
      <c r="I30" s="114">
        <f>SUM(I24:I29)</f>
        <v>0</v>
      </c>
      <c r="J30" s="374"/>
      <c r="K30" s="375"/>
      <c r="L30" s="376"/>
      <c r="M30" s="119" t="s">
        <v>0</v>
      </c>
      <c r="N30" s="113">
        <f>SUM(N24:N29)</f>
        <v>0</v>
      </c>
      <c r="O30" s="113">
        <f>SUM(O24:O29)</f>
        <v>0</v>
      </c>
    </row>
    <row r="31" spans="4:15" s="11" customFormat="1" ht="15" customHeight="1" x14ac:dyDescent="0.25">
      <c r="J31" s="44"/>
      <c r="K31" s="44"/>
      <c r="L31" s="44"/>
      <c r="M31" s="44"/>
      <c r="N31" s="44"/>
      <c r="O31" s="44"/>
    </row>
    <row r="32" spans="4:15" s="11" customFormat="1" ht="15" customHeight="1" thickBot="1" x14ac:dyDescent="0.3">
      <c r="J32" s="44"/>
      <c r="K32" s="44"/>
      <c r="L32" s="44"/>
      <c r="M32" s="44"/>
      <c r="N32" s="44"/>
      <c r="O32" s="44"/>
    </row>
    <row r="33" spans="4:15" s="11" customFormat="1" ht="20.100000000000001" customHeight="1" x14ac:dyDescent="0.25">
      <c r="D33" s="344" t="s">
        <v>27</v>
      </c>
      <c r="E33" s="345"/>
      <c r="F33" s="346" t="str">
        <f>UPPER('Presupuesto Total'!$C$14)</f>
        <v/>
      </c>
      <c r="G33" s="346"/>
      <c r="H33" s="346"/>
      <c r="I33" s="377"/>
      <c r="J33" s="344" t="s">
        <v>28</v>
      </c>
      <c r="K33" s="345"/>
      <c r="L33" s="346" t="str">
        <f>UPPER('Presupuesto Total'!$C$15)</f>
        <v/>
      </c>
      <c r="M33" s="346"/>
      <c r="N33" s="346"/>
      <c r="O33" s="347"/>
    </row>
    <row r="34" spans="4:15" s="11" customFormat="1" ht="60" customHeight="1" x14ac:dyDescent="0.25">
      <c r="D34" s="371" t="s">
        <v>128</v>
      </c>
      <c r="E34" s="372"/>
      <c r="F34" s="373" t="s">
        <v>129</v>
      </c>
      <c r="G34" s="373"/>
      <c r="H34" s="85" t="s">
        <v>24</v>
      </c>
      <c r="I34" s="76" t="s">
        <v>23</v>
      </c>
      <c r="J34" s="371" t="s">
        <v>128</v>
      </c>
      <c r="K34" s="372"/>
      <c r="L34" s="373" t="s">
        <v>129</v>
      </c>
      <c r="M34" s="373"/>
      <c r="N34" s="85" t="s">
        <v>24</v>
      </c>
      <c r="O34" s="75" t="s">
        <v>23</v>
      </c>
    </row>
    <row r="35" spans="4:15" s="11" customFormat="1" ht="15" customHeight="1" x14ac:dyDescent="0.25">
      <c r="D35" s="368" t="s">
        <v>8</v>
      </c>
      <c r="E35" s="369"/>
      <c r="F35" s="370"/>
      <c r="G35" s="370"/>
      <c r="H35" s="115"/>
      <c r="I35" s="116"/>
      <c r="J35" s="368" t="s">
        <v>8</v>
      </c>
      <c r="K35" s="369"/>
      <c r="L35" s="370"/>
      <c r="M35" s="370"/>
      <c r="N35" s="115"/>
      <c r="O35" s="118"/>
    </row>
    <row r="36" spans="4:15" s="11" customFormat="1" ht="15" customHeight="1" x14ac:dyDescent="0.25">
      <c r="D36" s="368" t="s">
        <v>52</v>
      </c>
      <c r="E36" s="369"/>
      <c r="F36" s="370"/>
      <c r="G36" s="370"/>
      <c r="H36" s="115"/>
      <c r="I36" s="117">
        <f>SUMIF($G$78:$G$92,"PT 3",$N$78:$N$92)</f>
        <v>0</v>
      </c>
      <c r="J36" s="368" t="s">
        <v>52</v>
      </c>
      <c r="K36" s="369"/>
      <c r="L36" s="370"/>
      <c r="M36" s="370"/>
      <c r="N36" s="115"/>
      <c r="O36" s="111">
        <f>SUMIF($G$78:$G$92,"PT 4",$N$78:$N$92)</f>
        <v>0</v>
      </c>
    </row>
    <row r="37" spans="4:15" s="11" customFormat="1" ht="15" customHeight="1" x14ac:dyDescent="0.25">
      <c r="D37" s="368" t="s">
        <v>12</v>
      </c>
      <c r="E37" s="369"/>
      <c r="F37" s="370"/>
      <c r="G37" s="370"/>
      <c r="H37" s="115"/>
      <c r="I37" s="116"/>
      <c r="J37" s="368" t="s">
        <v>12</v>
      </c>
      <c r="K37" s="369"/>
      <c r="L37" s="370"/>
      <c r="M37" s="370"/>
      <c r="N37" s="115"/>
      <c r="O37" s="118"/>
    </row>
    <row r="38" spans="4:15" s="11" customFormat="1" ht="15" customHeight="1" x14ac:dyDescent="0.25">
      <c r="D38" s="368" t="s">
        <v>53</v>
      </c>
      <c r="E38" s="369"/>
      <c r="F38" s="370"/>
      <c r="G38" s="370"/>
      <c r="H38" s="115"/>
      <c r="I38" s="116"/>
      <c r="J38" s="368" t="s">
        <v>53</v>
      </c>
      <c r="K38" s="369"/>
      <c r="L38" s="370"/>
      <c r="M38" s="370"/>
      <c r="N38" s="115"/>
      <c r="O38" s="118"/>
    </row>
    <row r="39" spans="4:15" s="11" customFormat="1" ht="15" customHeight="1" x14ac:dyDescent="0.25">
      <c r="D39" s="368" t="s">
        <v>9</v>
      </c>
      <c r="E39" s="369"/>
      <c r="F39" s="370"/>
      <c r="G39" s="370"/>
      <c r="H39" s="115"/>
      <c r="I39" s="116"/>
      <c r="J39" s="368" t="s">
        <v>9</v>
      </c>
      <c r="K39" s="369"/>
      <c r="L39" s="370"/>
      <c r="M39" s="370"/>
      <c r="N39" s="115"/>
      <c r="O39" s="118"/>
    </row>
    <row r="40" spans="4:15" s="11" customFormat="1" ht="15" customHeight="1" x14ac:dyDescent="0.25">
      <c r="D40" s="368" t="s">
        <v>149</v>
      </c>
      <c r="E40" s="369"/>
      <c r="F40" s="370"/>
      <c r="G40" s="370"/>
      <c r="H40" s="115"/>
      <c r="I40" s="116"/>
      <c r="J40" s="368" t="s">
        <v>149</v>
      </c>
      <c r="K40" s="369"/>
      <c r="L40" s="370"/>
      <c r="M40" s="370"/>
      <c r="N40" s="115"/>
      <c r="O40" s="118"/>
    </row>
    <row r="41" spans="4:15" s="11" customFormat="1" ht="15" customHeight="1" thickBot="1" x14ac:dyDescent="0.3">
      <c r="D41" s="378"/>
      <c r="E41" s="379"/>
      <c r="F41" s="380"/>
      <c r="G41" s="23" t="s">
        <v>0</v>
      </c>
      <c r="H41" s="28">
        <f>SUM(H35:H40)</f>
        <v>0</v>
      </c>
      <c r="I41" s="29">
        <f>SUM(I35:I40)</f>
        <v>0</v>
      </c>
      <c r="J41" s="374"/>
      <c r="K41" s="375"/>
      <c r="L41" s="376"/>
      <c r="M41" s="112" t="s">
        <v>0</v>
      </c>
      <c r="N41" s="113">
        <f>SUM(N35:N40)</f>
        <v>0</v>
      </c>
      <c r="O41" s="114">
        <f>SUM(O35:O40)</f>
        <v>0</v>
      </c>
    </row>
    <row r="42" spans="4:15" s="11" customFormat="1" ht="15" customHeight="1" thickBot="1" x14ac:dyDescent="0.3">
      <c r="J42" s="44"/>
      <c r="K42" s="44"/>
      <c r="L42" s="44"/>
      <c r="M42" s="44"/>
      <c r="N42" s="44"/>
      <c r="O42" s="44"/>
    </row>
    <row r="43" spans="4:15" s="11" customFormat="1" ht="20.100000000000001" customHeight="1" x14ac:dyDescent="0.25">
      <c r="D43" s="344" t="s">
        <v>29</v>
      </c>
      <c r="E43" s="345"/>
      <c r="F43" s="346" t="str">
        <f>UPPER('Presupuesto Total'!$C$16)</f>
        <v/>
      </c>
      <c r="G43" s="346"/>
      <c r="H43" s="346"/>
      <c r="I43" s="347"/>
      <c r="J43" s="344" t="s">
        <v>30</v>
      </c>
      <c r="K43" s="345"/>
      <c r="L43" s="346" t="str">
        <f>UPPER('Presupuesto Total'!$C$17)</f>
        <v/>
      </c>
      <c r="M43" s="346"/>
      <c r="N43" s="346"/>
      <c r="O43" s="347"/>
    </row>
    <row r="44" spans="4:15" s="11" customFormat="1" ht="60" customHeight="1" x14ac:dyDescent="0.25">
      <c r="D44" s="371" t="s">
        <v>128</v>
      </c>
      <c r="E44" s="372"/>
      <c r="F44" s="373" t="s">
        <v>129</v>
      </c>
      <c r="G44" s="373"/>
      <c r="H44" s="85" t="s">
        <v>24</v>
      </c>
      <c r="I44" s="75" t="s">
        <v>23</v>
      </c>
      <c r="J44" s="371" t="s">
        <v>128</v>
      </c>
      <c r="K44" s="372"/>
      <c r="L44" s="373" t="s">
        <v>129</v>
      </c>
      <c r="M44" s="373"/>
      <c r="N44" s="85" t="s">
        <v>24</v>
      </c>
      <c r="O44" s="75" t="s">
        <v>23</v>
      </c>
    </row>
    <row r="45" spans="4:15" s="11" customFormat="1" ht="15" customHeight="1" x14ac:dyDescent="0.25">
      <c r="D45" s="368" t="s">
        <v>8</v>
      </c>
      <c r="E45" s="369"/>
      <c r="F45" s="370"/>
      <c r="G45" s="370"/>
      <c r="H45" s="115"/>
      <c r="I45" s="118"/>
      <c r="J45" s="368" t="s">
        <v>8</v>
      </c>
      <c r="K45" s="369"/>
      <c r="L45" s="370"/>
      <c r="M45" s="370"/>
      <c r="N45" s="115"/>
      <c r="O45" s="118"/>
    </row>
    <row r="46" spans="4:15" s="11" customFormat="1" ht="15" customHeight="1" x14ac:dyDescent="0.25">
      <c r="D46" s="368" t="s">
        <v>52</v>
      </c>
      <c r="E46" s="369"/>
      <c r="F46" s="370"/>
      <c r="G46" s="370"/>
      <c r="H46" s="115"/>
      <c r="I46" s="111">
        <f>SUMIF($G$78:$G$92,"PT 5",$N$78:$N$92)</f>
        <v>0</v>
      </c>
      <c r="J46" s="368" t="s">
        <v>52</v>
      </c>
      <c r="K46" s="369"/>
      <c r="L46" s="370"/>
      <c r="M46" s="370"/>
      <c r="N46" s="115"/>
      <c r="O46" s="111">
        <f>SUMIF($G$78:$G$92,"PT 6",$N$78:$N$92)</f>
        <v>0</v>
      </c>
    </row>
    <row r="47" spans="4:15" s="11" customFormat="1" ht="15" customHeight="1" x14ac:dyDescent="0.25">
      <c r="D47" s="368" t="s">
        <v>12</v>
      </c>
      <c r="E47" s="369"/>
      <c r="F47" s="370"/>
      <c r="G47" s="370"/>
      <c r="H47" s="115"/>
      <c r="I47" s="118"/>
      <c r="J47" s="368" t="s">
        <v>12</v>
      </c>
      <c r="K47" s="369"/>
      <c r="L47" s="370"/>
      <c r="M47" s="370"/>
      <c r="N47" s="115"/>
      <c r="O47" s="118"/>
    </row>
    <row r="48" spans="4:15" s="11" customFormat="1" ht="15" customHeight="1" x14ac:dyDescent="0.25">
      <c r="D48" s="368" t="s">
        <v>53</v>
      </c>
      <c r="E48" s="369"/>
      <c r="F48" s="370"/>
      <c r="G48" s="370"/>
      <c r="H48" s="115"/>
      <c r="I48" s="118"/>
      <c r="J48" s="368" t="s">
        <v>53</v>
      </c>
      <c r="K48" s="369"/>
      <c r="L48" s="370"/>
      <c r="M48" s="370"/>
      <c r="N48" s="115"/>
      <c r="O48" s="118"/>
    </row>
    <row r="49" spans="4:15" s="11" customFormat="1" ht="15" customHeight="1" x14ac:dyDescent="0.25">
      <c r="D49" s="368" t="s">
        <v>9</v>
      </c>
      <c r="E49" s="369"/>
      <c r="F49" s="370"/>
      <c r="G49" s="370"/>
      <c r="H49" s="115"/>
      <c r="I49" s="118"/>
      <c r="J49" s="368" t="s">
        <v>9</v>
      </c>
      <c r="K49" s="369"/>
      <c r="L49" s="370"/>
      <c r="M49" s="370"/>
      <c r="N49" s="115"/>
      <c r="O49" s="118"/>
    </row>
    <row r="50" spans="4:15" s="11" customFormat="1" ht="15" customHeight="1" x14ac:dyDescent="0.25">
      <c r="D50" s="368" t="s">
        <v>149</v>
      </c>
      <c r="E50" s="369"/>
      <c r="F50" s="370"/>
      <c r="G50" s="370"/>
      <c r="H50" s="115"/>
      <c r="I50" s="118"/>
      <c r="J50" s="368" t="s">
        <v>149</v>
      </c>
      <c r="K50" s="369"/>
      <c r="L50" s="370"/>
      <c r="M50" s="370"/>
      <c r="N50" s="115"/>
      <c r="O50" s="118"/>
    </row>
    <row r="51" spans="4:15" s="11" customFormat="1" ht="15" customHeight="1" thickBot="1" x14ac:dyDescent="0.3">
      <c r="D51" s="381"/>
      <c r="E51" s="382"/>
      <c r="F51" s="382"/>
      <c r="G51" s="112" t="s">
        <v>0</v>
      </c>
      <c r="H51" s="113">
        <f>SUM(H45:H50)</f>
        <v>0</v>
      </c>
      <c r="I51" s="114">
        <f>SUM(I45:I50)</f>
        <v>0</v>
      </c>
      <c r="J51" s="381"/>
      <c r="K51" s="382"/>
      <c r="L51" s="382"/>
      <c r="M51" s="112" t="s">
        <v>0</v>
      </c>
      <c r="N51" s="113">
        <f>SUM(N45:N50)</f>
        <v>0</v>
      </c>
      <c r="O51" s="114">
        <f>SUM(O45:O50)</f>
        <v>0</v>
      </c>
    </row>
    <row r="52" spans="4:15" s="11" customFormat="1" ht="15" customHeight="1" thickBot="1" x14ac:dyDescent="0.3">
      <c r="J52" s="44"/>
      <c r="K52" s="44"/>
      <c r="L52" s="44"/>
      <c r="M52" s="44"/>
      <c r="N52" s="44"/>
      <c r="O52" s="44"/>
    </row>
    <row r="53" spans="4:15" s="11" customFormat="1" ht="20.100000000000001" customHeight="1" x14ac:dyDescent="0.25">
      <c r="D53" s="344" t="s">
        <v>31</v>
      </c>
      <c r="E53" s="345"/>
      <c r="F53" s="346" t="str">
        <f>UPPER('Presupuesto Total'!$C$18)</f>
        <v/>
      </c>
      <c r="G53" s="346"/>
      <c r="H53" s="346"/>
      <c r="I53" s="347"/>
      <c r="J53" s="344" t="s">
        <v>32</v>
      </c>
      <c r="K53" s="345"/>
      <c r="L53" s="346" t="str">
        <f>UPPER('Presupuesto Total'!$C$19)</f>
        <v/>
      </c>
      <c r="M53" s="346"/>
      <c r="N53" s="346"/>
      <c r="O53" s="347"/>
    </row>
    <row r="54" spans="4:15" s="11" customFormat="1" ht="60" customHeight="1" x14ac:dyDescent="0.25">
      <c r="D54" s="371" t="s">
        <v>128</v>
      </c>
      <c r="E54" s="372"/>
      <c r="F54" s="373" t="s">
        <v>129</v>
      </c>
      <c r="G54" s="373"/>
      <c r="H54" s="85" t="s">
        <v>24</v>
      </c>
      <c r="I54" s="75" t="s">
        <v>23</v>
      </c>
      <c r="J54" s="371" t="s">
        <v>128</v>
      </c>
      <c r="K54" s="372"/>
      <c r="L54" s="373" t="s">
        <v>129</v>
      </c>
      <c r="M54" s="373"/>
      <c r="N54" s="85" t="s">
        <v>24</v>
      </c>
      <c r="O54" s="75" t="s">
        <v>23</v>
      </c>
    </row>
    <row r="55" spans="4:15" s="11" customFormat="1" ht="15" customHeight="1" x14ac:dyDescent="0.25">
      <c r="D55" s="368" t="s">
        <v>8</v>
      </c>
      <c r="E55" s="369"/>
      <c r="F55" s="370"/>
      <c r="G55" s="370"/>
      <c r="H55" s="115"/>
      <c r="I55" s="118"/>
      <c r="J55" s="368" t="s">
        <v>8</v>
      </c>
      <c r="K55" s="369"/>
      <c r="L55" s="370"/>
      <c r="M55" s="370"/>
      <c r="N55" s="115"/>
      <c r="O55" s="118"/>
    </row>
    <row r="56" spans="4:15" s="11" customFormat="1" ht="15" customHeight="1" x14ac:dyDescent="0.25">
      <c r="D56" s="368" t="s">
        <v>52</v>
      </c>
      <c r="E56" s="369"/>
      <c r="F56" s="370"/>
      <c r="G56" s="370"/>
      <c r="H56" s="115"/>
      <c r="I56" s="111">
        <f>SUMIF($G$78:$G$92,"PT 7",$N$78:$N$92)</f>
        <v>0</v>
      </c>
      <c r="J56" s="368" t="s">
        <v>52</v>
      </c>
      <c r="K56" s="369"/>
      <c r="L56" s="370"/>
      <c r="M56" s="370"/>
      <c r="N56" s="115"/>
      <c r="O56" s="111">
        <f>SUMIF($G$78:$G$92,"PT 8",$N$78:$N$92)</f>
        <v>0</v>
      </c>
    </row>
    <row r="57" spans="4:15" s="11" customFormat="1" ht="15" customHeight="1" x14ac:dyDescent="0.25">
      <c r="D57" s="368" t="s">
        <v>12</v>
      </c>
      <c r="E57" s="369"/>
      <c r="F57" s="370"/>
      <c r="G57" s="370"/>
      <c r="H57" s="115"/>
      <c r="I57" s="118"/>
      <c r="J57" s="368" t="s">
        <v>12</v>
      </c>
      <c r="K57" s="369"/>
      <c r="L57" s="370"/>
      <c r="M57" s="370"/>
      <c r="N57" s="115"/>
      <c r="O57" s="118"/>
    </row>
    <row r="58" spans="4:15" s="11" customFormat="1" ht="15" customHeight="1" x14ac:dyDescent="0.25">
      <c r="D58" s="368" t="s">
        <v>53</v>
      </c>
      <c r="E58" s="369"/>
      <c r="F58" s="370"/>
      <c r="G58" s="370"/>
      <c r="H58" s="115"/>
      <c r="I58" s="118"/>
      <c r="J58" s="368" t="s">
        <v>53</v>
      </c>
      <c r="K58" s="369"/>
      <c r="L58" s="370"/>
      <c r="M58" s="370"/>
      <c r="N58" s="115"/>
      <c r="O58" s="118"/>
    </row>
    <row r="59" spans="4:15" s="11" customFormat="1" ht="15" customHeight="1" x14ac:dyDescent="0.25">
      <c r="D59" s="368" t="s">
        <v>9</v>
      </c>
      <c r="E59" s="369"/>
      <c r="F59" s="370"/>
      <c r="G59" s="370"/>
      <c r="H59" s="115"/>
      <c r="I59" s="118"/>
      <c r="J59" s="368" t="s">
        <v>9</v>
      </c>
      <c r="K59" s="369"/>
      <c r="L59" s="370"/>
      <c r="M59" s="370"/>
      <c r="N59" s="115"/>
      <c r="O59" s="118"/>
    </row>
    <row r="60" spans="4:15" s="11" customFormat="1" ht="15" customHeight="1" x14ac:dyDescent="0.25">
      <c r="D60" s="368" t="s">
        <v>149</v>
      </c>
      <c r="E60" s="369"/>
      <c r="F60" s="370"/>
      <c r="G60" s="370"/>
      <c r="H60" s="115"/>
      <c r="I60" s="118"/>
      <c r="J60" s="368" t="s">
        <v>149</v>
      </c>
      <c r="K60" s="369"/>
      <c r="L60" s="370"/>
      <c r="M60" s="370"/>
      <c r="N60" s="115"/>
      <c r="O60" s="118"/>
    </row>
    <row r="61" spans="4:15" s="11" customFormat="1" ht="15" customHeight="1" thickBot="1" x14ac:dyDescent="0.3">
      <c r="D61" s="381"/>
      <c r="E61" s="382"/>
      <c r="F61" s="382"/>
      <c r="G61" s="112" t="s">
        <v>0</v>
      </c>
      <c r="H61" s="113">
        <f>SUM(H55:H60)</f>
        <v>0</v>
      </c>
      <c r="I61" s="114">
        <f>SUM(I55:I60)</f>
        <v>0</v>
      </c>
      <c r="J61" s="381"/>
      <c r="K61" s="382"/>
      <c r="L61" s="382"/>
      <c r="M61" s="112" t="s">
        <v>0</v>
      </c>
      <c r="N61" s="113">
        <f>SUM(N55:N60)</f>
        <v>0</v>
      </c>
      <c r="O61" s="114">
        <f>SUM(O55:O60)</f>
        <v>0</v>
      </c>
    </row>
    <row r="62" spans="4:15" s="11" customFormat="1" ht="15" customHeight="1" x14ac:dyDescent="0.25">
      <c r="J62" s="44"/>
      <c r="K62" s="44"/>
      <c r="L62" s="44"/>
      <c r="M62" s="44"/>
      <c r="N62" s="44"/>
      <c r="O62" s="44"/>
    </row>
    <row r="63" spans="4:15" s="11" customFormat="1" ht="15" customHeight="1" thickBot="1" x14ac:dyDescent="0.3">
      <c r="J63" s="44"/>
      <c r="K63" s="44"/>
      <c r="L63" s="44"/>
      <c r="M63" s="44"/>
      <c r="N63" s="44"/>
      <c r="O63" s="44"/>
    </row>
    <row r="64" spans="4:15" s="11" customFormat="1" ht="20.100000000000001" customHeight="1" x14ac:dyDescent="0.25">
      <c r="D64" s="344" t="s">
        <v>33</v>
      </c>
      <c r="E64" s="345"/>
      <c r="F64" s="346" t="str">
        <f>UPPER('Presupuesto Total'!$C$20)</f>
        <v/>
      </c>
      <c r="G64" s="346"/>
      <c r="H64" s="346"/>
      <c r="I64" s="347"/>
      <c r="J64" s="344" t="s">
        <v>34</v>
      </c>
      <c r="K64" s="345"/>
      <c r="L64" s="346" t="str">
        <f>UPPER('Presupuesto Total'!$C$21)</f>
        <v/>
      </c>
      <c r="M64" s="346"/>
      <c r="N64" s="346"/>
      <c r="O64" s="347"/>
    </row>
    <row r="65" spans="3:20" s="11" customFormat="1" ht="60" customHeight="1" x14ac:dyDescent="0.25">
      <c r="D65" s="371" t="s">
        <v>128</v>
      </c>
      <c r="E65" s="372"/>
      <c r="F65" s="373" t="s">
        <v>129</v>
      </c>
      <c r="G65" s="373"/>
      <c r="H65" s="85" t="s">
        <v>24</v>
      </c>
      <c r="I65" s="75" t="s">
        <v>23</v>
      </c>
      <c r="J65" s="371" t="s">
        <v>128</v>
      </c>
      <c r="K65" s="372"/>
      <c r="L65" s="373" t="s">
        <v>129</v>
      </c>
      <c r="M65" s="373"/>
      <c r="N65" s="85" t="s">
        <v>24</v>
      </c>
      <c r="O65" s="75" t="s">
        <v>23</v>
      </c>
    </row>
    <row r="66" spans="3:20" s="11" customFormat="1" ht="15" customHeight="1" x14ac:dyDescent="0.25">
      <c r="D66" s="368" t="s">
        <v>8</v>
      </c>
      <c r="E66" s="369"/>
      <c r="F66" s="370"/>
      <c r="G66" s="370"/>
      <c r="H66" s="115"/>
      <c r="I66" s="118"/>
      <c r="J66" s="368" t="s">
        <v>8</v>
      </c>
      <c r="K66" s="369"/>
      <c r="L66" s="370"/>
      <c r="M66" s="370"/>
      <c r="N66" s="115"/>
      <c r="O66" s="118"/>
    </row>
    <row r="67" spans="3:20" s="11" customFormat="1" ht="15" customHeight="1" x14ac:dyDescent="0.25">
      <c r="D67" s="368" t="s">
        <v>52</v>
      </c>
      <c r="E67" s="369"/>
      <c r="F67" s="370"/>
      <c r="G67" s="370"/>
      <c r="H67" s="115"/>
      <c r="I67" s="111">
        <f>SUMIF($G$78:$G$92,"PT 9",$N$78:$N$92)</f>
        <v>0</v>
      </c>
      <c r="J67" s="368" t="s">
        <v>52</v>
      </c>
      <c r="K67" s="369"/>
      <c r="L67" s="370"/>
      <c r="M67" s="370"/>
      <c r="N67" s="115"/>
      <c r="O67" s="111">
        <f>SUMIF($G$78:$G$92,"PT 10",$N$78:$N$92)</f>
        <v>0</v>
      </c>
    </row>
    <row r="68" spans="3:20" s="11" customFormat="1" ht="15" customHeight="1" x14ac:dyDescent="0.25">
      <c r="D68" s="368" t="s">
        <v>12</v>
      </c>
      <c r="E68" s="369"/>
      <c r="F68" s="370"/>
      <c r="G68" s="370"/>
      <c r="H68" s="115"/>
      <c r="I68" s="118"/>
      <c r="J68" s="368" t="s">
        <v>12</v>
      </c>
      <c r="K68" s="369"/>
      <c r="L68" s="370"/>
      <c r="M68" s="370"/>
      <c r="N68" s="115"/>
      <c r="O68" s="118"/>
    </row>
    <row r="69" spans="3:20" s="11" customFormat="1" ht="15" customHeight="1" x14ac:dyDescent="0.25">
      <c r="D69" s="368" t="s">
        <v>53</v>
      </c>
      <c r="E69" s="369"/>
      <c r="F69" s="370"/>
      <c r="G69" s="370"/>
      <c r="H69" s="115"/>
      <c r="I69" s="118"/>
      <c r="J69" s="368" t="s">
        <v>53</v>
      </c>
      <c r="K69" s="369"/>
      <c r="L69" s="370"/>
      <c r="M69" s="370"/>
      <c r="N69" s="115"/>
      <c r="O69" s="118"/>
    </row>
    <row r="70" spans="3:20" s="11" customFormat="1" ht="15" customHeight="1" x14ac:dyDescent="0.25">
      <c r="D70" s="368" t="s">
        <v>9</v>
      </c>
      <c r="E70" s="369"/>
      <c r="F70" s="370"/>
      <c r="G70" s="370"/>
      <c r="H70" s="115"/>
      <c r="I70" s="118"/>
      <c r="J70" s="368" t="s">
        <v>9</v>
      </c>
      <c r="K70" s="369"/>
      <c r="L70" s="370"/>
      <c r="M70" s="370"/>
      <c r="N70" s="115"/>
      <c r="O70" s="118"/>
    </row>
    <row r="71" spans="3:20" s="11" customFormat="1" ht="15" customHeight="1" x14ac:dyDescent="0.25">
      <c r="D71" s="368" t="s">
        <v>149</v>
      </c>
      <c r="E71" s="369"/>
      <c r="F71" s="370"/>
      <c r="G71" s="370"/>
      <c r="H71" s="115"/>
      <c r="I71" s="118"/>
      <c r="J71" s="368" t="s">
        <v>149</v>
      </c>
      <c r="K71" s="369"/>
      <c r="L71" s="370"/>
      <c r="M71" s="370"/>
      <c r="N71" s="115"/>
      <c r="O71" s="118"/>
    </row>
    <row r="72" spans="3:20" s="11" customFormat="1" ht="15" customHeight="1" thickBot="1" x14ac:dyDescent="0.3">
      <c r="D72" s="381"/>
      <c r="E72" s="382"/>
      <c r="F72" s="382"/>
      <c r="G72" s="112" t="s">
        <v>0</v>
      </c>
      <c r="H72" s="113">
        <f>SUM(H66:H71)</f>
        <v>0</v>
      </c>
      <c r="I72" s="114">
        <f>SUM(I66:I71)</f>
        <v>0</v>
      </c>
      <c r="J72" s="381"/>
      <c r="K72" s="382"/>
      <c r="L72" s="382"/>
      <c r="M72" s="112" t="s">
        <v>0</v>
      </c>
      <c r="N72" s="113">
        <f>SUM(N66:N71)</f>
        <v>0</v>
      </c>
      <c r="O72" s="114">
        <f>SUM(O66:O71)</f>
        <v>0</v>
      </c>
    </row>
    <row r="73" spans="3:20" s="49" customFormat="1" ht="15" customHeight="1" x14ac:dyDescent="0.25">
      <c r="J73" s="50"/>
      <c r="K73" s="50"/>
      <c r="L73" s="50"/>
      <c r="M73" s="50"/>
      <c r="N73" s="50"/>
      <c r="O73" s="50"/>
    </row>
    <row r="74" spans="3:20" s="51" customFormat="1" ht="21.75" customHeight="1" thickBot="1" x14ac:dyDescent="0.3">
      <c r="D74" s="388" t="s">
        <v>107</v>
      </c>
      <c r="E74" s="388"/>
      <c r="F74" s="388"/>
      <c r="G74" s="388"/>
      <c r="H74" s="388"/>
      <c r="I74" s="388"/>
      <c r="J74" s="388"/>
      <c r="K74" s="388"/>
      <c r="L74" s="388"/>
      <c r="M74" s="388"/>
      <c r="N74" s="388"/>
      <c r="O74" s="388"/>
      <c r="P74" s="49"/>
    </row>
    <row r="75" spans="3:20" s="203" customFormat="1" ht="21.75" customHeight="1" thickTop="1" x14ac:dyDescent="0.25">
      <c r="D75" s="204"/>
      <c r="E75" s="204"/>
      <c r="F75" s="204"/>
      <c r="G75" s="204"/>
      <c r="H75" s="204"/>
      <c r="I75" s="204"/>
      <c r="J75" s="204"/>
      <c r="K75" s="204"/>
      <c r="L75" s="204"/>
      <c r="M75" s="204"/>
      <c r="N75" s="204"/>
      <c r="O75" s="204"/>
      <c r="P75" s="205"/>
    </row>
    <row r="76" spans="3:20" ht="14.25" customHeight="1" x14ac:dyDescent="0.25">
      <c r="E76" s="204"/>
      <c r="K76" s="204"/>
      <c r="L76" s="204"/>
      <c r="M76" s="204"/>
      <c r="N76" s="204"/>
      <c r="O76" s="51"/>
      <c r="P76" s="51"/>
      <c r="Q76" s="51"/>
      <c r="R76" s="51"/>
      <c r="S76" s="51"/>
      <c r="T76" s="51"/>
    </row>
    <row r="77" spans="3:20" ht="60" x14ac:dyDescent="0.25">
      <c r="D77" s="176" t="s">
        <v>108</v>
      </c>
      <c r="E77" s="177" t="s">
        <v>124</v>
      </c>
      <c r="F77" s="177" t="s">
        <v>109</v>
      </c>
      <c r="G77" s="177" t="s">
        <v>110</v>
      </c>
      <c r="H77" s="177" t="s">
        <v>93</v>
      </c>
      <c r="I77" s="177" t="s">
        <v>111</v>
      </c>
      <c r="J77" s="177" t="s">
        <v>127</v>
      </c>
      <c r="K77" s="177" t="s">
        <v>114</v>
      </c>
      <c r="L77" s="177" t="s">
        <v>131</v>
      </c>
      <c r="M77" s="177" t="s">
        <v>126</v>
      </c>
      <c r="N77" s="177" t="s">
        <v>125</v>
      </c>
      <c r="O77" s="51"/>
      <c r="P77" s="51"/>
      <c r="Q77" s="51"/>
      <c r="R77" s="51"/>
    </row>
    <row r="78" spans="3:20" ht="18.75" x14ac:dyDescent="0.25">
      <c r="C78" s="178">
        <v>1</v>
      </c>
      <c r="D78" s="191"/>
      <c r="E78" s="191"/>
      <c r="F78" s="192"/>
      <c r="G78" s="192"/>
      <c r="H78" s="193"/>
      <c r="I78" s="194"/>
      <c r="J78" s="194"/>
      <c r="K78" s="195"/>
      <c r="L78" s="198" t="str">
        <f t="shared" ref="L78:L92" si="0">IFERROR((100/K78/100),"")</f>
        <v/>
      </c>
      <c r="M78" s="197"/>
      <c r="N78" s="180" t="str">
        <f>IFERROR((J78*L78*M78/12),"")</f>
        <v/>
      </c>
      <c r="O78" s="51"/>
      <c r="P78" s="51"/>
      <c r="Q78" s="51"/>
      <c r="R78" s="51"/>
    </row>
    <row r="79" spans="3:20" ht="18.75" x14ac:dyDescent="0.25">
      <c r="C79" s="178">
        <v>2</v>
      </c>
      <c r="D79" s="191"/>
      <c r="E79" s="191"/>
      <c r="F79" s="192"/>
      <c r="G79" s="192"/>
      <c r="H79" s="193"/>
      <c r="I79" s="194"/>
      <c r="J79" s="194"/>
      <c r="K79" s="195"/>
      <c r="L79" s="198" t="str">
        <f t="shared" si="0"/>
        <v/>
      </c>
      <c r="M79" s="197"/>
      <c r="N79" s="180" t="str">
        <f t="shared" ref="N79:N92" si="1">IFERROR((J79*L79*M79/12),"")</f>
        <v/>
      </c>
      <c r="O79" s="51"/>
      <c r="P79" s="51"/>
      <c r="Q79" s="51"/>
      <c r="R79" s="51"/>
    </row>
    <row r="80" spans="3:20" ht="18.75" x14ac:dyDescent="0.25">
      <c r="C80" s="178">
        <v>3</v>
      </c>
      <c r="D80" s="191"/>
      <c r="E80" s="191"/>
      <c r="F80" s="192"/>
      <c r="G80" s="192"/>
      <c r="H80" s="193"/>
      <c r="I80" s="194"/>
      <c r="J80" s="194"/>
      <c r="K80" s="195"/>
      <c r="L80" s="198" t="str">
        <f t="shared" si="0"/>
        <v/>
      </c>
      <c r="M80" s="197"/>
      <c r="N80" s="180" t="str">
        <f t="shared" si="1"/>
        <v/>
      </c>
      <c r="O80" s="51"/>
      <c r="P80" s="51"/>
      <c r="Q80" s="51"/>
      <c r="R80" s="51"/>
    </row>
    <row r="81" spans="3:18" ht="18.75" x14ac:dyDescent="0.25">
      <c r="C81" s="178">
        <v>4</v>
      </c>
      <c r="D81" s="191"/>
      <c r="E81" s="191"/>
      <c r="F81" s="192"/>
      <c r="G81" s="192"/>
      <c r="H81" s="193"/>
      <c r="I81" s="194"/>
      <c r="J81" s="194"/>
      <c r="K81" s="195"/>
      <c r="L81" s="198" t="str">
        <f t="shared" si="0"/>
        <v/>
      </c>
      <c r="M81" s="197"/>
      <c r="N81" s="180" t="str">
        <f t="shared" si="1"/>
        <v/>
      </c>
      <c r="O81" s="51"/>
      <c r="P81" s="51"/>
      <c r="Q81" s="51"/>
      <c r="R81" s="51"/>
    </row>
    <row r="82" spans="3:18" ht="18.75" x14ac:dyDescent="0.25">
      <c r="C82" s="178">
        <v>5</v>
      </c>
      <c r="D82" s="192"/>
      <c r="E82" s="192"/>
      <c r="F82" s="192"/>
      <c r="G82" s="192"/>
      <c r="H82" s="193"/>
      <c r="I82" s="194"/>
      <c r="J82" s="194"/>
      <c r="K82" s="195"/>
      <c r="L82" s="198" t="str">
        <f t="shared" si="0"/>
        <v/>
      </c>
      <c r="M82" s="197"/>
      <c r="N82" s="180" t="str">
        <f t="shared" si="1"/>
        <v/>
      </c>
      <c r="O82" s="51"/>
      <c r="P82" s="51"/>
      <c r="Q82" s="51"/>
      <c r="R82" s="51"/>
    </row>
    <row r="83" spans="3:18" ht="18.75" x14ac:dyDescent="0.25">
      <c r="C83" s="178">
        <v>6</v>
      </c>
      <c r="D83" s="192"/>
      <c r="E83" s="192"/>
      <c r="F83" s="192"/>
      <c r="G83" s="192"/>
      <c r="H83" s="193"/>
      <c r="I83" s="194"/>
      <c r="J83" s="194"/>
      <c r="K83" s="195"/>
      <c r="L83" s="198" t="str">
        <f t="shared" si="0"/>
        <v/>
      </c>
      <c r="M83" s="197"/>
      <c r="N83" s="180" t="str">
        <f t="shared" si="1"/>
        <v/>
      </c>
      <c r="O83" s="51"/>
      <c r="P83" s="51"/>
      <c r="Q83" s="51"/>
      <c r="R83" s="51"/>
    </row>
    <row r="84" spans="3:18" ht="18.75" x14ac:dyDescent="0.25">
      <c r="C84" s="178">
        <v>7</v>
      </c>
      <c r="D84" s="192"/>
      <c r="E84" s="192"/>
      <c r="F84" s="192"/>
      <c r="G84" s="192"/>
      <c r="H84" s="193"/>
      <c r="I84" s="194"/>
      <c r="J84" s="194"/>
      <c r="K84" s="195"/>
      <c r="L84" s="198" t="str">
        <f t="shared" si="0"/>
        <v/>
      </c>
      <c r="M84" s="197"/>
      <c r="N84" s="180" t="str">
        <f t="shared" si="1"/>
        <v/>
      </c>
      <c r="O84" s="51"/>
      <c r="P84" s="51"/>
      <c r="Q84" s="51"/>
      <c r="R84" s="51"/>
    </row>
    <row r="85" spans="3:18" ht="18.75" x14ac:dyDescent="0.25">
      <c r="C85" s="178">
        <v>8</v>
      </c>
      <c r="D85" s="192"/>
      <c r="E85" s="192"/>
      <c r="F85" s="192"/>
      <c r="G85" s="192"/>
      <c r="H85" s="193"/>
      <c r="I85" s="194"/>
      <c r="J85" s="194"/>
      <c r="K85" s="195"/>
      <c r="L85" s="198" t="str">
        <f t="shared" si="0"/>
        <v/>
      </c>
      <c r="M85" s="197"/>
      <c r="N85" s="180" t="str">
        <f t="shared" si="1"/>
        <v/>
      </c>
      <c r="O85" s="51"/>
      <c r="P85" s="51"/>
      <c r="Q85" s="51"/>
      <c r="R85" s="51"/>
    </row>
    <row r="86" spans="3:18" ht="18.75" x14ac:dyDescent="0.25">
      <c r="C86" s="178">
        <v>9</v>
      </c>
      <c r="D86" s="192"/>
      <c r="E86" s="192"/>
      <c r="F86" s="192"/>
      <c r="G86" s="192"/>
      <c r="H86" s="193"/>
      <c r="I86" s="194"/>
      <c r="J86" s="194"/>
      <c r="K86" s="195"/>
      <c r="L86" s="198" t="str">
        <f t="shared" si="0"/>
        <v/>
      </c>
      <c r="M86" s="197"/>
      <c r="N86" s="180" t="str">
        <f t="shared" si="1"/>
        <v/>
      </c>
      <c r="O86" s="51"/>
      <c r="P86" s="51"/>
      <c r="Q86" s="51"/>
      <c r="R86" s="51"/>
    </row>
    <row r="87" spans="3:18" ht="18.75" x14ac:dyDescent="0.25">
      <c r="C87" s="178">
        <v>10</v>
      </c>
      <c r="D87" s="192"/>
      <c r="E87" s="192"/>
      <c r="F87" s="192"/>
      <c r="G87" s="192"/>
      <c r="H87" s="193"/>
      <c r="I87" s="194"/>
      <c r="J87" s="194"/>
      <c r="K87" s="195"/>
      <c r="L87" s="198" t="str">
        <f t="shared" si="0"/>
        <v/>
      </c>
      <c r="M87" s="197"/>
      <c r="N87" s="180" t="str">
        <f t="shared" si="1"/>
        <v/>
      </c>
      <c r="O87" s="51"/>
      <c r="P87" s="51"/>
      <c r="Q87" s="51"/>
      <c r="R87" s="51"/>
    </row>
    <row r="88" spans="3:18" ht="18.75" x14ac:dyDescent="0.25">
      <c r="C88" s="178">
        <v>11</v>
      </c>
      <c r="D88" s="192"/>
      <c r="E88" s="192"/>
      <c r="F88" s="192"/>
      <c r="G88" s="192"/>
      <c r="H88" s="193"/>
      <c r="I88" s="194"/>
      <c r="J88" s="194"/>
      <c r="K88" s="195"/>
      <c r="L88" s="198" t="str">
        <f>IFERROR((100/K88/100),"")</f>
        <v/>
      </c>
      <c r="M88" s="197"/>
      <c r="N88" s="180" t="str">
        <f>IFERROR((J88*L88*M88/12),"")</f>
        <v/>
      </c>
      <c r="O88" s="51"/>
      <c r="P88" s="51"/>
      <c r="Q88" s="51"/>
      <c r="R88" s="51"/>
    </row>
    <row r="89" spans="3:18" ht="18.75" x14ac:dyDescent="0.25">
      <c r="C89" s="178">
        <v>12</v>
      </c>
      <c r="D89" s="192"/>
      <c r="E89" s="192"/>
      <c r="F89" s="192"/>
      <c r="G89" s="192"/>
      <c r="H89" s="193"/>
      <c r="I89" s="194"/>
      <c r="J89" s="194"/>
      <c r="K89" s="195"/>
      <c r="L89" s="198" t="str">
        <f t="shared" si="0"/>
        <v/>
      </c>
      <c r="M89" s="197"/>
      <c r="N89" s="180" t="str">
        <f t="shared" si="1"/>
        <v/>
      </c>
      <c r="O89" s="51"/>
      <c r="P89" s="51"/>
      <c r="Q89" s="51"/>
      <c r="R89" s="51"/>
    </row>
    <row r="90" spans="3:18" ht="18.75" x14ac:dyDescent="0.25">
      <c r="C90" s="178">
        <v>13</v>
      </c>
      <c r="D90" s="192"/>
      <c r="E90" s="192"/>
      <c r="F90" s="192"/>
      <c r="G90" s="192"/>
      <c r="H90" s="193"/>
      <c r="I90" s="194"/>
      <c r="J90" s="194"/>
      <c r="K90" s="195"/>
      <c r="L90" s="198" t="str">
        <f>IFERROR((100/K90/100),"")</f>
        <v/>
      </c>
      <c r="M90" s="197"/>
      <c r="N90" s="180" t="str">
        <f>IFERROR((J90*L90*M90/12),"")</f>
        <v/>
      </c>
      <c r="O90" s="51"/>
      <c r="P90" s="51"/>
      <c r="Q90" s="51"/>
      <c r="R90" s="51"/>
    </row>
    <row r="91" spans="3:18" ht="18.75" x14ac:dyDescent="0.25">
      <c r="C91" s="178">
        <v>14</v>
      </c>
      <c r="D91" s="192"/>
      <c r="E91" s="192"/>
      <c r="F91" s="192"/>
      <c r="G91" s="192"/>
      <c r="H91" s="193"/>
      <c r="I91" s="194"/>
      <c r="J91" s="194"/>
      <c r="K91" s="195"/>
      <c r="L91" s="198" t="str">
        <f t="shared" si="0"/>
        <v/>
      </c>
      <c r="M91" s="197"/>
      <c r="N91" s="180" t="str">
        <f t="shared" si="1"/>
        <v/>
      </c>
      <c r="O91" s="51"/>
      <c r="P91" s="51"/>
      <c r="Q91" s="51"/>
      <c r="R91" s="51"/>
    </row>
    <row r="92" spans="3:18" s="49" customFormat="1" ht="15" customHeight="1" x14ac:dyDescent="0.25">
      <c r="C92" s="178">
        <v>15</v>
      </c>
      <c r="D92" s="192"/>
      <c r="E92" s="192"/>
      <c r="F92" s="192"/>
      <c r="G92" s="192"/>
      <c r="H92" s="193"/>
      <c r="I92" s="194"/>
      <c r="J92" s="194"/>
      <c r="K92" s="195"/>
      <c r="L92" s="198" t="str">
        <f t="shared" si="0"/>
        <v/>
      </c>
      <c r="M92" s="197"/>
      <c r="N92" s="180" t="str">
        <f t="shared" si="1"/>
        <v/>
      </c>
      <c r="O92" s="50"/>
    </row>
    <row r="93" spans="3:18" s="49" customFormat="1" ht="15" customHeight="1" x14ac:dyDescent="0.25">
      <c r="D93" s="184"/>
      <c r="E93" s="184"/>
      <c r="F93" s="184"/>
      <c r="G93" s="184"/>
      <c r="H93" s="185"/>
      <c r="I93" s="186"/>
      <c r="J93" s="186"/>
      <c r="K93" s="187"/>
      <c r="L93" s="187"/>
      <c r="M93" s="187"/>
      <c r="N93" s="187"/>
      <c r="O93" s="50"/>
    </row>
    <row r="94" spans="3:18" s="49" customFormat="1" ht="15" customHeight="1" x14ac:dyDescent="0.25">
      <c r="D94" s="184"/>
      <c r="E94" s="184"/>
      <c r="F94" s="184"/>
      <c r="G94" s="184"/>
      <c r="H94" s="185"/>
      <c r="I94" s="186"/>
      <c r="J94" s="186"/>
      <c r="K94" s="187"/>
      <c r="L94" s="187"/>
      <c r="M94" s="187"/>
      <c r="N94" s="187"/>
      <c r="O94" s="50"/>
    </row>
    <row r="95" spans="3:18" s="51" customFormat="1" ht="21.75" customHeight="1" thickBot="1" x14ac:dyDescent="0.3">
      <c r="D95" s="388" t="s">
        <v>74</v>
      </c>
      <c r="E95" s="388"/>
      <c r="F95" s="388"/>
      <c r="G95" s="388"/>
      <c r="H95" s="388"/>
      <c r="I95" s="388"/>
      <c r="J95" s="388"/>
      <c r="K95" s="388"/>
      <c r="L95" s="388"/>
      <c r="M95" s="388"/>
      <c r="N95" s="388"/>
      <c r="O95" s="388"/>
      <c r="P95" s="49"/>
    </row>
    <row r="96" spans="3:18" s="51" customFormat="1" ht="15.75" thickTop="1" x14ac:dyDescent="0.25">
      <c r="P96" s="49"/>
      <c r="Q96" s="188"/>
      <c r="R96" s="188"/>
    </row>
    <row r="97" spans="3:18" s="51" customFormat="1" ht="50.1" customHeight="1" x14ac:dyDescent="0.25">
      <c r="D97" s="391" t="s">
        <v>123</v>
      </c>
      <c r="E97" s="391"/>
      <c r="F97" s="13" t="s">
        <v>134</v>
      </c>
      <c r="G97" s="14" t="s">
        <v>133</v>
      </c>
      <c r="H97" s="14" t="s">
        <v>38</v>
      </c>
      <c r="I97" s="15" t="s">
        <v>79</v>
      </c>
    </row>
    <row r="98" spans="3:18" s="51" customFormat="1" ht="39.950000000000003" customHeight="1" x14ac:dyDescent="0.25">
      <c r="D98" s="384" t="s">
        <v>8</v>
      </c>
      <c r="E98" s="385"/>
      <c r="F98" s="24">
        <f>E120</f>
        <v>0</v>
      </c>
      <c r="G98" s="24">
        <f>F120</f>
        <v>0</v>
      </c>
      <c r="H98" s="26">
        <f>$G$19</f>
        <v>0</v>
      </c>
      <c r="I98" s="24">
        <f>G98*H98</f>
        <v>0</v>
      </c>
    </row>
    <row r="99" spans="3:18" s="51" customFormat="1" ht="39.950000000000003" customHeight="1" x14ac:dyDescent="0.25">
      <c r="D99" s="384" t="s">
        <v>52</v>
      </c>
      <c r="E99" s="385"/>
      <c r="F99" s="24">
        <f>G120</f>
        <v>0</v>
      </c>
      <c r="G99" s="24">
        <f>H120</f>
        <v>0</v>
      </c>
      <c r="H99" s="26">
        <f t="shared" ref="H99:H105" si="2">$G$19</f>
        <v>0</v>
      </c>
      <c r="I99" s="24">
        <f t="shared" ref="I99:I104" si="3">G99*H99</f>
        <v>0</v>
      </c>
    </row>
    <row r="100" spans="3:18" s="51" customFormat="1" ht="39.950000000000003" customHeight="1" x14ac:dyDescent="0.25">
      <c r="D100" s="384" t="s">
        <v>12</v>
      </c>
      <c r="E100" s="385"/>
      <c r="F100" s="24">
        <f>I120</f>
        <v>0</v>
      </c>
      <c r="G100" s="24">
        <f>J120</f>
        <v>0</v>
      </c>
      <c r="H100" s="26">
        <f t="shared" si="2"/>
        <v>0</v>
      </c>
      <c r="I100" s="24">
        <f t="shared" si="3"/>
        <v>0</v>
      </c>
    </row>
    <row r="101" spans="3:18" s="51" customFormat="1" ht="39.950000000000003" customHeight="1" x14ac:dyDescent="0.25">
      <c r="D101" s="384" t="s">
        <v>53</v>
      </c>
      <c r="E101" s="385"/>
      <c r="F101" s="24">
        <f>K120</f>
        <v>0</v>
      </c>
      <c r="G101" s="24">
        <f>L120</f>
        <v>0</v>
      </c>
      <c r="H101" s="26">
        <f t="shared" si="2"/>
        <v>0</v>
      </c>
      <c r="I101" s="24">
        <f t="shared" si="3"/>
        <v>0</v>
      </c>
    </row>
    <row r="102" spans="3:18" s="51" customFormat="1" ht="39.950000000000003" customHeight="1" x14ac:dyDescent="0.25">
      <c r="D102" s="384" t="s">
        <v>9</v>
      </c>
      <c r="E102" s="385"/>
      <c r="F102" s="24">
        <f>M120</f>
        <v>0</v>
      </c>
      <c r="G102" s="24">
        <f>N120</f>
        <v>0</v>
      </c>
      <c r="H102" s="26">
        <f t="shared" si="2"/>
        <v>0</v>
      </c>
      <c r="I102" s="24">
        <f t="shared" si="3"/>
        <v>0</v>
      </c>
    </row>
    <row r="103" spans="3:18" s="51" customFormat="1" ht="39.950000000000003" customHeight="1" x14ac:dyDescent="0.25">
      <c r="D103" s="384" t="s">
        <v>149</v>
      </c>
      <c r="E103" s="385"/>
      <c r="F103" s="24">
        <f>O120</f>
        <v>0</v>
      </c>
      <c r="G103" s="24">
        <f>P120</f>
        <v>0</v>
      </c>
      <c r="H103" s="26">
        <f t="shared" si="2"/>
        <v>0</v>
      </c>
      <c r="I103" s="24">
        <f t="shared" si="3"/>
        <v>0</v>
      </c>
    </row>
    <row r="104" spans="3:18" s="51" customFormat="1" ht="39.950000000000003" customHeight="1" x14ac:dyDescent="0.25">
      <c r="D104" s="384" t="s">
        <v>26</v>
      </c>
      <c r="E104" s="385"/>
      <c r="F104" s="24">
        <f>G104</f>
        <v>0</v>
      </c>
      <c r="G104" s="120"/>
      <c r="H104" s="26">
        <f t="shared" si="2"/>
        <v>0</v>
      </c>
      <c r="I104" s="24">
        <f t="shared" si="3"/>
        <v>0</v>
      </c>
    </row>
    <row r="105" spans="3:18" s="51" customFormat="1" ht="39.950000000000003" customHeight="1" x14ac:dyDescent="0.25">
      <c r="D105" s="389" t="s">
        <v>2</v>
      </c>
      <c r="E105" s="390"/>
      <c r="F105" s="25">
        <f>ROUND(SUM(F98:F104),3)</f>
        <v>0</v>
      </c>
      <c r="G105" s="25">
        <f>ROUND(SUM(G98:G104),3)</f>
        <v>0</v>
      </c>
      <c r="H105" s="27">
        <f t="shared" si="2"/>
        <v>0</v>
      </c>
      <c r="I105" s="25">
        <f>ROUND(SUM(I98:I104),3)</f>
        <v>0</v>
      </c>
    </row>
    <row r="106" spans="3:18" s="51" customFormat="1" ht="15" x14ac:dyDescent="0.25">
      <c r="P106" s="49"/>
      <c r="Q106" s="383"/>
      <c r="R106" s="383"/>
    </row>
    <row r="107" spans="3:18" s="51" customFormat="1" ht="15" x14ac:dyDescent="0.25">
      <c r="P107" s="49"/>
      <c r="Q107" s="189"/>
      <c r="R107" s="189"/>
    </row>
    <row r="108" spans="3:18" s="51" customFormat="1" ht="39.75" customHeight="1" x14ac:dyDescent="0.25">
      <c r="C108" s="321" t="s">
        <v>70</v>
      </c>
      <c r="D108" s="321"/>
      <c r="E108" s="386" t="s">
        <v>65</v>
      </c>
      <c r="F108" s="386"/>
      <c r="G108" s="386" t="s">
        <v>152</v>
      </c>
      <c r="H108" s="386"/>
      <c r="I108" s="386" t="s">
        <v>66</v>
      </c>
      <c r="J108" s="386"/>
      <c r="K108" s="386" t="s">
        <v>67</v>
      </c>
      <c r="L108" s="386"/>
      <c r="M108" s="386" t="s">
        <v>68</v>
      </c>
      <c r="N108" s="386"/>
      <c r="O108" s="386" t="s">
        <v>146</v>
      </c>
      <c r="P108" s="386"/>
      <c r="Q108" s="188"/>
      <c r="R108" s="188"/>
    </row>
    <row r="109" spans="3:18" s="51" customFormat="1" ht="41.25" customHeight="1" x14ac:dyDescent="0.25">
      <c r="C109" s="319" t="s">
        <v>69</v>
      </c>
      <c r="D109" s="319"/>
      <c r="E109" s="174" t="s">
        <v>71</v>
      </c>
      <c r="F109" s="174" t="s">
        <v>72</v>
      </c>
      <c r="G109" s="174" t="s">
        <v>71</v>
      </c>
      <c r="H109" s="174" t="s">
        <v>72</v>
      </c>
      <c r="I109" s="174" t="s">
        <v>73</v>
      </c>
      <c r="J109" s="174" t="s">
        <v>72</v>
      </c>
      <c r="K109" s="174" t="s">
        <v>71</v>
      </c>
      <c r="L109" s="174" t="s">
        <v>72</v>
      </c>
      <c r="M109" s="174" t="s">
        <v>71</v>
      </c>
      <c r="N109" s="174" t="s">
        <v>72</v>
      </c>
      <c r="O109" s="174" t="s">
        <v>71</v>
      </c>
      <c r="P109" s="174" t="s">
        <v>72</v>
      </c>
      <c r="Q109" s="383"/>
      <c r="R109" s="383"/>
    </row>
    <row r="110" spans="3:18" s="51" customFormat="1" ht="18.75" x14ac:dyDescent="0.25">
      <c r="C110" s="392" t="str">
        <f>CONCATENATE("PT 1-", F22)</f>
        <v>PT 1-</v>
      </c>
      <c r="D110" s="392"/>
      <c r="E110" s="131">
        <f>H24</f>
        <v>0</v>
      </c>
      <c r="F110" s="131">
        <f>I24</f>
        <v>0</v>
      </c>
      <c r="G110" s="131">
        <f>H25</f>
        <v>0</v>
      </c>
      <c r="H110" s="131">
        <f>I25</f>
        <v>0</v>
      </c>
      <c r="I110" s="131">
        <f>H26</f>
        <v>0</v>
      </c>
      <c r="J110" s="131">
        <f>I26</f>
        <v>0</v>
      </c>
      <c r="K110" s="131">
        <f>H27</f>
        <v>0</v>
      </c>
      <c r="L110" s="131">
        <f>I27</f>
        <v>0</v>
      </c>
      <c r="M110" s="131">
        <f>H28</f>
        <v>0</v>
      </c>
      <c r="N110" s="131">
        <f>I28</f>
        <v>0</v>
      </c>
      <c r="O110" s="131">
        <f>H29</f>
        <v>0</v>
      </c>
      <c r="P110" s="131">
        <f>I29</f>
        <v>0</v>
      </c>
      <c r="Q110" s="188"/>
      <c r="R110" s="188"/>
    </row>
    <row r="111" spans="3:18" s="51" customFormat="1" ht="18.75" customHeight="1" x14ac:dyDescent="0.25">
      <c r="C111" s="392" t="str">
        <f>CONCATENATE("PT 2-", L22)</f>
        <v>PT 2-</v>
      </c>
      <c r="D111" s="392"/>
      <c r="E111" s="131">
        <f>N24</f>
        <v>0</v>
      </c>
      <c r="F111" s="131">
        <f>O24</f>
        <v>0</v>
      </c>
      <c r="G111" s="131">
        <f>N25</f>
        <v>0</v>
      </c>
      <c r="H111" s="131">
        <f>O25</f>
        <v>0</v>
      </c>
      <c r="I111" s="131">
        <f>N26</f>
        <v>0</v>
      </c>
      <c r="J111" s="131">
        <f>O26</f>
        <v>0</v>
      </c>
      <c r="K111" s="131">
        <f>N27</f>
        <v>0</v>
      </c>
      <c r="L111" s="131">
        <f>O27</f>
        <v>0</v>
      </c>
      <c r="M111" s="131">
        <f>N28</f>
        <v>0</v>
      </c>
      <c r="N111" s="131">
        <f>O28</f>
        <v>0</v>
      </c>
      <c r="O111" s="131">
        <f>N29</f>
        <v>0</v>
      </c>
      <c r="P111" s="131">
        <f>O29</f>
        <v>0</v>
      </c>
      <c r="Q111" s="383"/>
      <c r="R111" s="383"/>
    </row>
    <row r="112" spans="3:18" s="51" customFormat="1" ht="18.75" customHeight="1" x14ac:dyDescent="0.25">
      <c r="C112" s="392" t="str">
        <f>CONCATENATE("PT 3-", F33)</f>
        <v>PT 3-</v>
      </c>
      <c r="D112" s="392"/>
      <c r="E112" s="131">
        <f>H35</f>
        <v>0</v>
      </c>
      <c r="F112" s="131">
        <f>I35</f>
        <v>0</v>
      </c>
      <c r="G112" s="131">
        <f>H36</f>
        <v>0</v>
      </c>
      <c r="H112" s="131">
        <f>I36</f>
        <v>0</v>
      </c>
      <c r="I112" s="131">
        <f>H37</f>
        <v>0</v>
      </c>
      <c r="J112" s="131">
        <f>I37</f>
        <v>0</v>
      </c>
      <c r="K112" s="131">
        <f>H38</f>
        <v>0</v>
      </c>
      <c r="L112" s="131">
        <f>I38</f>
        <v>0</v>
      </c>
      <c r="M112" s="131">
        <f>H39</f>
        <v>0</v>
      </c>
      <c r="N112" s="131">
        <f>I39</f>
        <v>0</v>
      </c>
      <c r="O112" s="131">
        <f>H40</f>
        <v>0</v>
      </c>
      <c r="P112" s="131">
        <f>I40</f>
        <v>0</v>
      </c>
      <c r="Q112" s="188"/>
      <c r="R112" s="188"/>
    </row>
    <row r="113" spans="3:18" s="51" customFormat="1" ht="15" customHeight="1" x14ac:dyDescent="0.25">
      <c r="C113" s="392" t="str">
        <f>CONCATENATE("PT 4-", L33)</f>
        <v>PT 4-</v>
      </c>
      <c r="D113" s="392"/>
      <c r="E113" s="131">
        <f>N35</f>
        <v>0</v>
      </c>
      <c r="F113" s="131">
        <f>O35</f>
        <v>0</v>
      </c>
      <c r="G113" s="131">
        <f>N36</f>
        <v>0</v>
      </c>
      <c r="H113" s="131">
        <f>O36</f>
        <v>0</v>
      </c>
      <c r="I113" s="131">
        <f>N37</f>
        <v>0</v>
      </c>
      <c r="J113" s="131">
        <f>O37</f>
        <v>0</v>
      </c>
      <c r="K113" s="131">
        <f>N38</f>
        <v>0</v>
      </c>
      <c r="L113" s="131">
        <f>O38</f>
        <v>0</v>
      </c>
      <c r="M113" s="131">
        <f>N39</f>
        <v>0</v>
      </c>
      <c r="N113" s="131">
        <f>O39</f>
        <v>0</v>
      </c>
      <c r="O113" s="131">
        <f>N40</f>
        <v>0</v>
      </c>
      <c r="P113" s="131">
        <f>O40</f>
        <v>0</v>
      </c>
      <c r="Q113" s="383"/>
      <c r="R113" s="383"/>
    </row>
    <row r="114" spans="3:18" s="51" customFormat="1" ht="18.75" customHeight="1" x14ac:dyDescent="0.25">
      <c r="C114" s="392" t="str">
        <f>CONCATENATE("PT 5-", F43)</f>
        <v>PT 5-</v>
      </c>
      <c r="D114" s="392"/>
      <c r="E114" s="131">
        <f>H45</f>
        <v>0</v>
      </c>
      <c r="F114" s="131">
        <f>I45</f>
        <v>0</v>
      </c>
      <c r="G114" s="131">
        <f>H46</f>
        <v>0</v>
      </c>
      <c r="H114" s="131">
        <f>I46</f>
        <v>0</v>
      </c>
      <c r="I114" s="131">
        <f>H47</f>
        <v>0</v>
      </c>
      <c r="J114" s="131">
        <f>I47</f>
        <v>0</v>
      </c>
      <c r="K114" s="131">
        <f>H48</f>
        <v>0</v>
      </c>
      <c r="L114" s="131">
        <f>I48</f>
        <v>0</v>
      </c>
      <c r="M114" s="131">
        <f>H49</f>
        <v>0</v>
      </c>
      <c r="N114" s="131">
        <f>I49</f>
        <v>0</v>
      </c>
      <c r="O114" s="131">
        <f>H50</f>
        <v>0</v>
      </c>
      <c r="P114" s="131">
        <f>I50</f>
        <v>0</v>
      </c>
      <c r="Q114" s="188"/>
      <c r="R114" s="188"/>
    </row>
    <row r="115" spans="3:18" s="51" customFormat="1" ht="18.75" customHeight="1" x14ac:dyDescent="0.25">
      <c r="C115" s="392" t="str">
        <f>CONCATENATE("PT 6-", L43)</f>
        <v>PT 6-</v>
      </c>
      <c r="D115" s="392"/>
      <c r="E115" s="131">
        <f>N45</f>
        <v>0</v>
      </c>
      <c r="F115" s="131">
        <f>O45</f>
        <v>0</v>
      </c>
      <c r="G115" s="131">
        <f>N46</f>
        <v>0</v>
      </c>
      <c r="H115" s="131">
        <f>O46</f>
        <v>0</v>
      </c>
      <c r="I115" s="131">
        <f>N47</f>
        <v>0</v>
      </c>
      <c r="J115" s="131">
        <f>O47</f>
        <v>0</v>
      </c>
      <c r="K115" s="131">
        <f>N48</f>
        <v>0</v>
      </c>
      <c r="L115" s="131">
        <f>O48</f>
        <v>0</v>
      </c>
      <c r="M115" s="131">
        <f>N49</f>
        <v>0</v>
      </c>
      <c r="N115" s="131">
        <f>O49</f>
        <v>0</v>
      </c>
      <c r="O115" s="131">
        <f>N50</f>
        <v>0</v>
      </c>
      <c r="P115" s="131">
        <f>O50</f>
        <v>0</v>
      </c>
      <c r="Q115" s="383"/>
      <c r="R115" s="383"/>
    </row>
    <row r="116" spans="3:18" s="51" customFormat="1" ht="18.75" customHeight="1" x14ac:dyDescent="0.25">
      <c r="C116" s="392" t="str">
        <f>CONCATENATE("PT 7-", F53)</f>
        <v>PT 7-</v>
      </c>
      <c r="D116" s="392"/>
      <c r="E116" s="131">
        <f>H55</f>
        <v>0</v>
      </c>
      <c r="F116" s="131">
        <f>I55</f>
        <v>0</v>
      </c>
      <c r="G116" s="131">
        <f>H56</f>
        <v>0</v>
      </c>
      <c r="H116" s="131">
        <f>I56</f>
        <v>0</v>
      </c>
      <c r="I116" s="131">
        <f>H57</f>
        <v>0</v>
      </c>
      <c r="J116" s="131">
        <f>I57</f>
        <v>0</v>
      </c>
      <c r="K116" s="131">
        <f>H58</f>
        <v>0</v>
      </c>
      <c r="L116" s="131">
        <f>I58</f>
        <v>0</v>
      </c>
      <c r="M116" s="131">
        <f>H59</f>
        <v>0</v>
      </c>
      <c r="N116" s="131">
        <f>I59</f>
        <v>0</v>
      </c>
      <c r="O116" s="131">
        <f>H60</f>
        <v>0</v>
      </c>
      <c r="P116" s="131">
        <f>I60</f>
        <v>0</v>
      </c>
      <c r="Q116" s="188"/>
      <c r="R116" s="188"/>
    </row>
    <row r="117" spans="3:18" s="51" customFormat="1" ht="18.75" customHeight="1" x14ac:dyDescent="0.25">
      <c r="C117" s="392" t="str">
        <f>CONCATENATE("PT 8-", L53)</f>
        <v>PT 8-</v>
      </c>
      <c r="D117" s="392"/>
      <c r="E117" s="131">
        <f>N55</f>
        <v>0</v>
      </c>
      <c r="F117" s="131">
        <f>O55</f>
        <v>0</v>
      </c>
      <c r="G117" s="131">
        <f>N56</f>
        <v>0</v>
      </c>
      <c r="H117" s="131">
        <f>O56</f>
        <v>0</v>
      </c>
      <c r="I117" s="131">
        <f>N57</f>
        <v>0</v>
      </c>
      <c r="J117" s="131">
        <f>O57</f>
        <v>0</v>
      </c>
      <c r="K117" s="131">
        <f>N58</f>
        <v>0</v>
      </c>
      <c r="L117" s="131">
        <f>O58</f>
        <v>0</v>
      </c>
      <c r="M117" s="131">
        <f>N59</f>
        <v>0</v>
      </c>
      <c r="N117" s="131">
        <f>O59</f>
        <v>0</v>
      </c>
      <c r="O117" s="131">
        <f>N60</f>
        <v>0</v>
      </c>
      <c r="P117" s="131">
        <f>O60</f>
        <v>0</v>
      </c>
      <c r="Q117" s="383"/>
      <c r="R117" s="383"/>
    </row>
    <row r="118" spans="3:18" s="51" customFormat="1" ht="18.75" x14ac:dyDescent="0.25">
      <c r="C118" s="392" t="str">
        <f>CONCATENATE("PT 9-", F64)</f>
        <v>PT 9-</v>
      </c>
      <c r="D118" s="392"/>
      <c r="E118" s="131">
        <f>H66</f>
        <v>0</v>
      </c>
      <c r="F118" s="131">
        <f>I66</f>
        <v>0</v>
      </c>
      <c r="G118" s="131">
        <f>H67</f>
        <v>0</v>
      </c>
      <c r="H118" s="131">
        <f>I67</f>
        <v>0</v>
      </c>
      <c r="I118" s="131">
        <f>H68</f>
        <v>0</v>
      </c>
      <c r="J118" s="131">
        <f>I68</f>
        <v>0</v>
      </c>
      <c r="K118" s="131">
        <f>H69</f>
        <v>0</v>
      </c>
      <c r="L118" s="131">
        <f>I69</f>
        <v>0</v>
      </c>
      <c r="M118" s="131">
        <f>H70</f>
        <v>0</v>
      </c>
      <c r="N118" s="131">
        <f>I70</f>
        <v>0</v>
      </c>
      <c r="O118" s="131">
        <f>H71</f>
        <v>0</v>
      </c>
      <c r="P118" s="131">
        <f>I71</f>
        <v>0</v>
      </c>
      <c r="Q118" s="188"/>
      <c r="R118" s="188"/>
    </row>
    <row r="119" spans="3:18" s="51" customFormat="1" ht="18.75" x14ac:dyDescent="0.25">
      <c r="C119" s="392" t="str">
        <f>CONCATENATE("PT 10-", L64)</f>
        <v>PT 10-</v>
      </c>
      <c r="D119" s="392"/>
      <c r="E119" s="131">
        <f>N66</f>
        <v>0</v>
      </c>
      <c r="F119" s="131">
        <f>O66</f>
        <v>0</v>
      </c>
      <c r="G119" s="131">
        <f>N67</f>
        <v>0</v>
      </c>
      <c r="H119" s="131">
        <f>O67</f>
        <v>0</v>
      </c>
      <c r="I119" s="131">
        <f>N68</f>
        <v>0</v>
      </c>
      <c r="J119" s="131">
        <f>O68</f>
        <v>0</v>
      </c>
      <c r="K119" s="131">
        <f>N69</f>
        <v>0</v>
      </c>
      <c r="L119" s="131">
        <f>O69</f>
        <v>0</v>
      </c>
      <c r="M119" s="131">
        <f>N69</f>
        <v>0</v>
      </c>
      <c r="N119" s="131">
        <f>O70</f>
        <v>0</v>
      </c>
      <c r="O119" s="131">
        <f>N71</f>
        <v>0</v>
      </c>
      <c r="P119" s="131">
        <f>O71</f>
        <v>0</v>
      </c>
      <c r="Q119" s="383"/>
      <c r="R119" s="383"/>
    </row>
    <row r="120" spans="3:18" s="190" customFormat="1" ht="18.75" x14ac:dyDescent="0.25">
      <c r="C120" s="387" t="s">
        <v>2</v>
      </c>
      <c r="D120" s="387"/>
      <c r="E120" s="25">
        <f>ROUND(SUM(E110:E119),3)</f>
        <v>0</v>
      </c>
      <c r="F120" s="25">
        <f>ROUND(SUM(F110:F119),3)</f>
        <v>0</v>
      </c>
      <c r="G120" s="25">
        <f t="shared" ref="G120:P120" si="4">ROUND(SUM(G110:G119),3)</f>
        <v>0</v>
      </c>
      <c r="H120" s="25">
        <f t="shared" si="4"/>
        <v>0</v>
      </c>
      <c r="I120" s="25">
        <f t="shared" si="4"/>
        <v>0</v>
      </c>
      <c r="J120" s="25">
        <f t="shared" si="4"/>
        <v>0</v>
      </c>
      <c r="K120" s="25">
        <f t="shared" si="4"/>
        <v>0</v>
      </c>
      <c r="L120" s="25">
        <f t="shared" si="4"/>
        <v>0</v>
      </c>
      <c r="M120" s="25">
        <f t="shared" si="4"/>
        <v>0</v>
      </c>
      <c r="N120" s="25">
        <f t="shared" si="4"/>
        <v>0</v>
      </c>
      <c r="O120" s="25">
        <f t="shared" si="4"/>
        <v>0</v>
      </c>
      <c r="P120" s="25">
        <f t="shared" si="4"/>
        <v>0</v>
      </c>
      <c r="Q120" s="188"/>
      <c r="R120" s="188"/>
    </row>
    <row r="121" spans="3:18" s="51" customFormat="1" ht="15" x14ac:dyDescent="0.25">
      <c r="Q121" s="383"/>
      <c r="R121" s="383"/>
    </row>
    <row r="122" spans="3:18" s="51" customFormat="1" ht="15" x14ac:dyDescent="0.25">
      <c r="Q122" s="188"/>
      <c r="R122" s="188"/>
    </row>
    <row r="123" spans="3:18" s="51" customFormat="1" ht="50.1" customHeight="1" x14ac:dyDescent="0.25">
      <c r="C123" s="321" t="s">
        <v>69</v>
      </c>
      <c r="D123" s="321"/>
      <c r="E123" s="21" t="s">
        <v>132</v>
      </c>
      <c r="F123" s="12" t="s">
        <v>133</v>
      </c>
      <c r="G123" s="12" t="s">
        <v>38</v>
      </c>
      <c r="H123" s="12" t="s">
        <v>78</v>
      </c>
      <c r="Q123" s="383"/>
      <c r="R123" s="383"/>
    </row>
    <row r="124" spans="3:18" s="51" customFormat="1" ht="24.95" customHeight="1" x14ac:dyDescent="0.25">
      <c r="C124" s="392" t="str">
        <f t="shared" ref="C124:C133" si="5">C110</f>
        <v>PT 1-</v>
      </c>
      <c r="D124" s="392"/>
      <c r="E124" s="131">
        <f t="shared" ref="E124:F133" si="6">E110+G110+I110+K110+M110+O110</f>
        <v>0</v>
      </c>
      <c r="F124" s="131">
        <f t="shared" si="6"/>
        <v>0</v>
      </c>
      <c r="G124" s="132" t="str">
        <f>IF(E124&lt;&gt;0,$G$19,"")</f>
        <v/>
      </c>
      <c r="H124" s="131" t="str">
        <f>IF(E124&lt;&gt;0,F124*$G$19,"")</f>
        <v/>
      </c>
    </row>
    <row r="125" spans="3:18" s="51" customFormat="1" ht="24.95" customHeight="1" x14ac:dyDescent="0.25">
      <c r="C125" s="392" t="str">
        <f t="shared" si="5"/>
        <v>PT 2-</v>
      </c>
      <c r="D125" s="392"/>
      <c r="E125" s="131">
        <f t="shared" si="6"/>
        <v>0</v>
      </c>
      <c r="F125" s="131">
        <f t="shared" si="6"/>
        <v>0</v>
      </c>
      <c r="G125" s="132" t="str">
        <f t="shared" ref="G125:G134" si="7">IF(E125&lt;&gt;0,$G$19,"")</f>
        <v/>
      </c>
      <c r="H125" s="131" t="str">
        <f t="shared" ref="H125:H134" si="8">IF(E125&lt;&gt;0,F125*$G$19,"")</f>
        <v/>
      </c>
    </row>
    <row r="126" spans="3:18" s="51" customFormat="1" ht="24.95" customHeight="1" x14ac:dyDescent="0.25">
      <c r="C126" s="392" t="str">
        <f t="shared" si="5"/>
        <v>PT 3-</v>
      </c>
      <c r="D126" s="392"/>
      <c r="E126" s="131">
        <f t="shared" si="6"/>
        <v>0</v>
      </c>
      <c r="F126" s="131">
        <f t="shared" si="6"/>
        <v>0</v>
      </c>
      <c r="G126" s="132" t="str">
        <f t="shared" si="7"/>
        <v/>
      </c>
      <c r="H126" s="131" t="str">
        <f t="shared" si="8"/>
        <v/>
      </c>
    </row>
    <row r="127" spans="3:18" s="51" customFormat="1" ht="24.95" customHeight="1" x14ac:dyDescent="0.25">
      <c r="C127" s="392" t="str">
        <f t="shared" si="5"/>
        <v>PT 4-</v>
      </c>
      <c r="D127" s="392"/>
      <c r="E127" s="131">
        <f t="shared" si="6"/>
        <v>0</v>
      </c>
      <c r="F127" s="131">
        <f t="shared" si="6"/>
        <v>0</v>
      </c>
      <c r="G127" s="132" t="str">
        <f t="shared" si="7"/>
        <v/>
      </c>
      <c r="H127" s="131" t="str">
        <f t="shared" si="8"/>
        <v/>
      </c>
    </row>
    <row r="128" spans="3:18" s="51" customFormat="1" ht="24.95" customHeight="1" x14ac:dyDescent="0.25">
      <c r="C128" s="392" t="str">
        <f t="shared" si="5"/>
        <v>PT 5-</v>
      </c>
      <c r="D128" s="392"/>
      <c r="E128" s="131">
        <f t="shared" si="6"/>
        <v>0</v>
      </c>
      <c r="F128" s="131">
        <f t="shared" si="6"/>
        <v>0</v>
      </c>
      <c r="G128" s="132" t="str">
        <f t="shared" si="7"/>
        <v/>
      </c>
      <c r="H128" s="131" t="str">
        <f t="shared" si="8"/>
        <v/>
      </c>
    </row>
    <row r="129" spans="3:8" s="51" customFormat="1" ht="24.95" customHeight="1" x14ac:dyDescent="0.25">
      <c r="C129" s="392" t="str">
        <f t="shared" si="5"/>
        <v>PT 6-</v>
      </c>
      <c r="D129" s="392"/>
      <c r="E129" s="131">
        <f t="shared" si="6"/>
        <v>0</v>
      </c>
      <c r="F129" s="131">
        <f t="shared" si="6"/>
        <v>0</v>
      </c>
      <c r="G129" s="132" t="str">
        <f t="shared" si="7"/>
        <v/>
      </c>
      <c r="H129" s="131" t="str">
        <f t="shared" si="8"/>
        <v/>
      </c>
    </row>
    <row r="130" spans="3:8" s="51" customFormat="1" ht="24.95" customHeight="1" x14ac:dyDescent="0.25">
      <c r="C130" s="392" t="str">
        <f t="shared" si="5"/>
        <v>PT 7-</v>
      </c>
      <c r="D130" s="392"/>
      <c r="E130" s="131">
        <f t="shared" si="6"/>
        <v>0</v>
      </c>
      <c r="F130" s="131">
        <f t="shared" si="6"/>
        <v>0</v>
      </c>
      <c r="G130" s="132" t="str">
        <f t="shared" si="7"/>
        <v/>
      </c>
      <c r="H130" s="131" t="str">
        <f t="shared" si="8"/>
        <v/>
      </c>
    </row>
    <row r="131" spans="3:8" s="51" customFormat="1" ht="24.95" customHeight="1" x14ac:dyDescent="0.25">
      <c r="C131" s="392" t="str">
        <f t="shared" si="5"/>
        <v>PT 8-</v>
      </c>
      <c r="D131" s="392"/>
      <c r="E131" s="131">
        <f t="shared" si="6"/>
        <v>0</v>
      </c>
      <c r="F131" s="131">
        <f t="shared" si="6"/>
        <v>0</v>
      </c>
      <c r="G131" s="132" t="str">
        <f t="shared" si="7"/>
        <v/>
      </c>
      <c r="H131" s="131" t="str">
        <f t="shared" si="8"/>
        <v/>
      </c>
    </row>
    <row r="132" spans="3:8" s="51" customFormat="1" ht="24.95" customHeight="1" x14ac:dyDescent="0.25">
      <c r="C132" s="392" t="str">
        <f t="shared" si="5"/>
        <v>PT 9-</v>
      </c>
      <c r="D132" s="392"/>
      <c r="E132" s="131">
        <f t="shared" si="6"/>
        <v>0</v>
      </c>
      <c r="F132" s="131">
        <f t="shared" si="6"/>
        <v>0</v>
      </c>
      <c r="G132" s="132" t="str">
        <f t="shared" si="7"/>
        <v/>
      </c>
      <c r="H132" s="131" t="str">
        <f t="shared" si="8"/>
        <v/>
      </c>
    </row>
    <row r="133" spans="3:8" s="51" customFormat="1" ht="24.95" customHeight="1" x14ac:dyDescent="0.25">
      <c r="C133" s="392" t="str">
        <f t="shared" si="5"/>
        <v>PT 10-</v>
      </c>
      <c r="D133" s="392"/>
      <c r="E133" s="131">
        <f t="shared" si="6"/>
        <v>0</v>
      </c>
      <c r="F133" s="131">
        <f t="shared" si="6"/>
        <v>0</v>
      </c>
      <c r="G133" s="132" t="str">
        <f t="shared" si="7"/>
        <v/>
      </c>
      <c r="H133" s="131" t="str">
        <f t="shared" si="8"/>
        <v/>
      </c>
    </row>
    <row r="134" spans="3:8" s="77" customFormat="1" ht="24.95" customHeight="1" x14ac:dyDescent="0.25">
      <c r="C134" s="322" t="s">
        <v>147</v>
      </c>
      <c r="D134" s="322"/>
      <c r="E134" s="131">
        <f>F104</f>
        <v>0</v>
      </c>
      <c r="F134" s="131">
        <f>G104</f>
        <v>0</v>
      </c>
      <c r="G134" s="132" t="str">
        <f t="shared" si="7"/>
        <v/>
      </c>
      <c r="H134" s="131" t="str">
        <f t="shared" si="8"/>
        <v/>
      </c>
    </row>
    <row r="135" spans="3:8" s="51" customFormat="1" ht="24.95" customHeight="1" x14ac:dyDescent="0.25">
      <c r="C135" s="320" t="s">
        <v>2</v>
      </c>
      <c r="D135" s="320"/>
      <c r="E135" s="25">
        <f>ROUND(SUM(E124:E134),3)</f>
        <v>0</v>
      </c>
      <c r="F135" s="25">
        <f>ROUND(SUM(F124:F134),3)</f>
        <v>0</v>
      </c>
      <c r="G135" s="27">
        <f t="shared" ref="G135" si="9">$G$19</f>
        <v>0</v>
      </c>
      <c r="H135" s="25">
        <f>ROUND(SUM(H124:H134),3)</f>
        <v>0</v>
      </c>
    </row>
    <row r="136" spans="3:8" s="51" customFormat="1" ht="15" x14ac:dyDescent="0.25"/>
    <row r="137" spans="3:8" s="51" customFormat="1" ht="15" x14ac:dyDescent="0.25"/>
    <row r="138" spans="3:8" s="51" customFormat="1" ht="15" x14ac:dyDescent="0.25"/>
    <row r="139" spans="3:8" s="51" customFormat="1" ht="15" x14ac:dyDescent="0.25"/>
    <row r="140" spans="3:8" s="51" customFormat="1" ht="15" x14ac:dyDescent="0.25"/>
    <row r="141" spans="3:8" ht="15" x14ac:dyDescent="0.25"/>
    <row r="142" spans="3:8" ht="15" x14ac:dyDescent="0.25"/>
    <row r="143" spans="3:8" ht="15" x14ac:dyDescent="0.25"/>
    <row r="144" spans="3:8" ht="15"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sheetData>
  <sheetProtection algorithmName="SHA-512" hashValue="NQsPkDZAYP1HIYv78kd4YbHllvhDkhRqwTfdKyuNq5uWsheBwDtTS0Y+e4069s5NMKyR5i2OEHCItUa1CWOv6w==" saltValue="Ze+tpXO4LHrgwCMVWl8pPg==" spinCount="100000" sheet="1" selectLockedCells="1"/>
  <mergeCells count="248">
    <mergeCell ref="D3:L3"/>
    <mergeCell ref="D5:L5"/>
    <mergeCell ref="D7:E7"/>
    <mergeCell ref="F7:H7"/>
    <mergeCell ref="D9:E9"/>
    <mergeCell ref="F9:H9"/>
    <mergeCell ref="D13:F13"/>
    <mergeCell ref="G13:H13"/>
    <mergeCell ref="I13:K13"/>
    <mergeCell ref="D14:F14"/>
    <mergeCell ref="G14:H14"/>
    <mergeCell ref="I14:K14"/>
    <mergeCell ref="D11:F11"/>
    <mergeCell ref="G11:H11"/>
    <mergeCell ref="I11:K11"/>
    <mergeCell ref="D12:F12"/>
    <mergeCell ref="G12:H12"/>
    <mergeCell ref="I12:K12"/>
    <mergeCell ref="D19:F19"/>
    <mergeCell ref="G19:H19"/>
    <mergeCell ref="D22:E22"/>
    <mergeCell ref="F22:I22"/>
    <mergeCell ref="J22:K22"/>
    <mergeCell ref="D15:D17"/>
    <mergeCell ref="E15:F15"/>
    <mergeCell ref="E16:F16"/>
    <mergeCell ref="E17:F17"/>
    <mergeCell ref="G15:H17"/>
    <mergeCell ref="I15:K17"/>
    <mergeCell ref="D25:E25"/>
    <mergeCell ref="F25:G25"/>
    <mergeCell ref="J25:K25"/>
    <mergeCell ref="L25:M25"/>
    <mergeCell ref="D26:E26"/>
    <mergeCell ref="F26:G26"/>
    <mergeCell ref="J26:K26"/>
    <mergeCell ref="L26:M26"/>
    <mergeCell ref="L22:O22"/>
    <mergeCell ref="D23:E23"/>
    <mergeCell ref="F23:G23"/>
    <mergeCell ref="J23:K23"/>
    <mergeCell ref="L23:M23"/>
    <mergeCell ref="D24:E24"/>
    <mergeCell ref="F24:G24"/>
    <mergeCell ref="J24:K24"/>
    <mergeCell ref="L24:M24"/>
    <mergeCell ref="D29:E29"/>
    <mergeCell ref="F29:G29"/>
    <mergeCell ref="J29:K29"/>
    <mergeCell ref="L29:M29"/>
    <mergeCell ref="D30:F30"/>
    <mergeCell ref="J30:L30"/>
    <mergeCell ref="D27:E27"/>
    <mergeCell ref="F27:G27"/>
    <mergeCell ref="J27:K27"/>
    <mergeCell ref="L27:M27"/>
    <mergeCell ref="D28:E28"/>
    <mergeCell ref="F28:G28"/>
    <mergeCell ref="J28:K28"/>
    <mergeCell ref="L28:M28"/>
    <mergeCell ref="D35:E35"/>
    <mergeCell ref="F35:G35"/>
    <mergeCell ref="J35:K35"/>
    <mergeCell ref="L35:M35"/>
    <mergeCell ref="D36:E36"/>
    <mergeCell ref="F36:G36"/>
    <mergeCell ref="J36:K36"/>
    <mergeCell ref="L36:M36"/>
    <mergeCell ref="D33:E33"/>
    <mergeCell ref="F33:I33"/>
    <mergeCell ref="J33:K33"/>
    <mergeCell ref="L33:O33"/>
    <mergeCell ref="D34:E34"/>
    <mergeCell ref="F34:G34"/>
    <mergeCell ref="J34:K34"/>
    <mergeCell ref="L34:M34"/>
    <mergeCell ref="D39:E39"/>
    <mergeCell ref="F39:G39"/>
    <mergeCell ref="J39:K39"/>
    <mergeCell ref="L39:M39"/>
    <mergeCell ref="D40:E40"/>
    <mergeCell ref="F40:G40"/>
    <mergeCell ref="J40:K40"/>
    <mergeCell ref="L40:M40"/>
    <mergeCell ref="D37:E37"/>
    <mergeCell ref="F37:G37"/>
    <mergeCell ref="J37:K37"/>
    <mergeCell ref="L37:M37"/>
    <mergeCell ref="D38:E38"/>
    <mergeCell ref="F38:G38"/>
    <mergeCell ref="J38:K38"/>
    <mergeCell ref="L38:M38"/>
    <mergeCell ref="D44:E44"/>
    <mergeCell ref="F44:G44"/>
    <mergeCell ref="J44:K44"/>
    <mergeCell ref="L44:M44"/>
    <mergeCell ref="D45:E45"/>
    <mergeCell ref="F45:G45"/>
    <mergeCell ref="J45:K45"/>
    <mergeCell ref="L45:M45"/>
    <mergeCell ref="D41:F41"/>
    <mergeCell ref="J41:L41"/>
    <mergeCell ref="D43:E43"/>
    <mergeCell ref="F43:I43"/>
    <mergeCell ref="J43:K43"/>
    <mergeCell ref="L43:O43"/>
    <mergeCell ref="D48:E48"/>
    <mergeCell ref="F48:G48"/>
    <mergeCell ref="J48:K48"/>
    <mergeCell ref="L48:M48"/>
    <mergeCell ref="D49:E49"/>
    <mergeCell ref="F49:G49"/>
    <mergeCell ref="J49:K49"/>
    <mergeCell ref="L49:M49"/>
    <mergeCell ref="D46:E46"/>
    <mergeCell ref="F46:G46"/>
    <mergeCell ref="J46:K46"/>
    <mergeCell ref="L46:M46"/>
    <mergeCell ref="D47:E47"/>
    <mergeCell ref="F47:G47"/>
    <mergeCell ref="J47:K47"/>
    <mergeCell ref="L47:M47"/>
    <mergeCell ref="D53:E53"/>
    <mergeCell ref="F53:I53"/>
    <mergeCell ref="J53:K53"/>
    <mergeCell ref="L53:O53"/>
    <mergeCell ref="D54:E54"/>
    <mergeCell ref="F54:G54"/>
    <mergeCell ref="J54:K54"/>
    <mergeCell ref="L54:M54"/>
    <mergeCell ref="D50:E50"/>
    <mergeCell ref="F50:G50"/>
    <mergeCell ref="J50:K50"/>
    <mergeCell ref="L50:M50"/>
    <mergeCell ref="D51:F51"/>
    <mergeCell ref="J51:L51"/>
    <mergeCell ref="D57:E57"/>
    <mergeCell ref="F57:G57"/>
    <mergeCell ref="J57:K57"/>
    <mergeCell ref="L57:M57"/>
    <mergeCell ref="D58:E58"/>
    <mergeCell ref="F58:G58"/>
    <mergeCell ref="J58:K58"/>
    <mergeCell ref="L58:M58"/>
    <mergeCell ref="D55:E55"/>
    <mergeCell ref="F55:G55"/>
    <mergeCell ref="J55:K55"/>
    <mergeCell ref="L55:M55"/>
    <mergeCell ref="D56:E56"/>
    <mergeCell ref="F56:G56"/>
    <mergeCell ref="J56:K56"/>
    <mergeCell ref="L56:M56"/>
    <mergeCell ref="D61:F61"/>
    <mergeCell ref="J61:L61"/>
    <mergeCell ref="D64:E64"/>
    <mergeCell ref="F64:I64"/>
    <mergeCell ref="J64:K64"/>
    <mergeCell ref="L64:O64"/>
    <mergeCell ref="D59:E59"/>
    <mergeCell ref="F59:G59"/>
    <mergeCell ref="J59:K59"/>
    <mergeCell ref="L59:M59"/>
    <mergeCell ref="D60:E60"/>
    <mergeCell ref="F60:G60"/>
    <mergeCell ref="J60:K60"/>
    <mergeCell ref="L60:M60"/>
    <mergeCell ref="D67:E67"/>
    <mergeCell ref="F67:G67"/>
    <mergeCell ref="J67:K67"/>
    <mergeCell ref="L67:M67"/>
    <mergeCell ref="D68:E68"/>
    <mergeCell ref="F68:G68"/>
    <mergeCell ref="J68:K68"/>
    <mergeCell ref="L68:M68"/>
    <mergeCell ref="D65:E65"/>
    <mergeCell ref="F65:G65"/>
    <mergeCell ref="J65:K65"/>
    <mergeCell ref="L65:M65"/>
    <mergeCell ref="D66:E66"/>
    <mergeCell ref="F66:G66"/>
    <mergeCell ref="J66:K66"/>
    <mergeCell ref="L66:M66"/>
    <mergeCell ref="D71:E71"/>
    <mergeCell ref="F71:G71"/>
    <mergeCell ref="J71:K71"/>
    <mergeCell ref="L71:M71"/>
    <mergeCell ref="D72:F72"/>
    <mergeCell ref="J72:L72"/>
    <mergeCell ref="D69:E69"/>
    <mergeCell ref="F69:G69"/>
    <mergeCell ref="J69:K69"/>
    <mergeCell ref="L69:M69"/>
    <mergeCell ref="D70:E70"/>
    <mergeCell ref="F70:G70"/>
    <mergeCell ref="J70:K70"/>
    <mergeCell ref="L70:M70"/>
    <mergeCell ref="D101:E101"/>
    <mergeCell ref="D102:E102"/>
    <mergeCell ref="D103:E103"/>
    <mergeCell ref="D104:E104"/>
    <mergeCell ref="D105:E105"/>
    <mergeCell ref="Q106:R106"/>
    <mergeCell ref="D74:O74"/>
    <mergeCell ref="D95:O95"/>
    <mergeCell ref="D97:E97"/>
    <mergeCell ref="D98:E98"/>
    <mergeCell ref="D99:E99"/>
    <mergeCell ref="D100:E100"/>
    <mergeCell ref="C112:D112"/>
    <mergeCell ref="C113:D113"/>
    <mergeCell ref="Q113:R113"/>
    <mergeCell ref="C114:D114"/>
    <mergeCell ref="C115:D115"/>
    <mergeCell ref="Q115:R115"/>
    <mergeCell ref="O108:P108"/>
    <mergeCell ref="C109:D109"/>
    <mergeCell ref="Q109:R109"/>
    <mergeCell ref="C110:D110"/>
    <mergeCell ref="C111:D111"/>
    <mergeCell ref="Q111:R111"/>
    <mergeCell ref="C108:D108"/>
    <mergeCell ref="E108:F108"/>
    <mergeCell ref="G108:H108"/>
    <mergeCell ref="I108:J108"/>
    <mergeCell ref="K108:L108"/>
    <mergeCell ref="M108:N108"/>
    <mergeCell ref="C120:D120"/>
    <mergeCell ref="Q121:R121"/>
    <mergeCell ref="C123:D123"/>
    <mergeCell ref="Q123:R123"/>
    <mergeCell ref="C124:D124"/>
    <mergeCell ref="C125:D125"/>
    <mergeCell ref="C116:D116"/>
    <mergeCell ref="C117:D117"/>
    <mergeCell ref="Q117:R117"/>
    <mergeCell ref="C118:D118"/>
    <mergeCell ref="C119:D119"/>
    <mergeCell ref="Q119:R119"/>
    <mergeCell ref="C132:D132"/>
    <mergeCell ref="C133:D133"/>
    <mergeCell ref="C134:D134"/>
    <mergeCell ref="C135:D135"/>
    <mergeCell ref="C126:D126"/>
    <mergeCell ref="C127:D127"/>
    <mergeCell ref="C128:D128"/>
    <mergeCell ref="C129:D129"/>
    <mergeCell ref="C130:D130"/>
    <mergeCell ref="C131:D131"/>
  </mergeCells>
  <conditionalFormatting sqref="G19">
    <cfRule type="expression" dxfId="200" priority="51">
      <formula>AND($F$9="GRAN EMPRESA",$G$19&gt;0.4)</formula>
    </cfRule>
    <cfRule type="expression" dxfId="199" priority="52">
      <formula>AND($F$9="MEDIANA EMPRESA", $G$19&gt;0.5)</formula>
    </cfRule>
    <cfRule type="expression" dxfId="198" priority="53">
      <formula>AND($F$9="PEQUEÑA EMPRESA",$G$19&gt;0.6)</formula>
    </cfRule>
  </conditionalFormatting>
  <conditionalFormatting sqref="F9">
    <cfRule type="expression" dxfId="197" priority="50">
      <formula>AND($G$19&lt;&gt;"",$F$9="")</formula>
    </cfRule>
  </conditionalFormatting>
  <conditionalFormatting sqref="G13:H13">
    <cfRule type="expression" dxfId="196" priority="49">
      <formula>AND(G13="SI",(G14="SI"))</formula>
    </cfRule>
  </conditionalFormatting>
  <conditionalFormatting sqref="G14:H14">
    <cfRule type="expression" dxfId="195" priority="48">
      <formula>AND(G13="SI",(G14="SI"))</formula>
    </cfRule>
  </conditionalFormatting>
  <conditionalFormatting sqref="K93:N94">
    <cfRule type="expression" dxfId="194" priority="29">
      <formula>AND($E93="Almacenes y depósitos (gaseosos, líquidos y sólidos)",OR($K93&lt;14.3,$K93&gt;30))</formula>
    </cfRule>
    <cfRule type="expression" dxfId="193" priority="30">
      <formula>AND($E93="Edificios industriales",OR($K93&lt;33.3,$K93&gt;68))</formula>
    </cfRule>
    <cfRule type="expression" dxfId="192" priority="31">
      <formula>AND($E93="Otras centrales",OR($K93&lt;20,$K93&gt;40))</formula>
    </cfRule>
    <cfRule type="expression" dxfId="191" priority="32">
      <formula>AND($E93="Centrales renovables",OR($K93&lt;14.3,$K93&gt;30))</formula>
    </cfRule>
    <cfRule type="expression" dxfId="190" priority="33">
      <formula>AND($E93="Pavimentos",OR($K93&lt;16,$K93&gt;34))</formula>
    </cfRule>
    <cfRule type="expression" dxfId="189" priority="34">
      <formula>AND($E93="Obra civil general",OR($K93&lt;50,$K93&gt;100))</formula>
    </cfRule>
    <cfRule type="expression" dxfId="188" priority="35">
      <formula>AND($E93="Cables",OR($K93&lt;14.3,$K93&gt;30))</formula>
    </cfRule>
    <cfRule type="expression" dxfId="187" priority="36">
      <formula>AND($E93="Subestaciones. Redes de transporte y distribución de energía",OR($K93&lt;20,$K93&gt;40))</formula>
    </cfRule>
    <cfRule type="expression" dxfId="186" priority="37">
      <formula>AND($E93="Resto instalaciones",OR($K93&lt;10,$K93&gt;20))</formula>
    </cfRule>
    <cfRule type="expression" dxfId="185" priority="38">
      <formula>AND($E93="Maquinaria",OR($K93&lt;8.3,$K93&gt;18))</formula>
    </cfRule>
    <cfRule type="expression" dxfId="184" priority="39">
      <formula>AND($E93="Útiles y herramientas",OR($K93&lt;4,$K93&gt;8))</formula>
    </cfRule>
    <cfRule type="expression" dxfId="183" priority="40">
      <formula>AND($E93="Moldes, matrices y modelos",OR($K93&lt;3,$K93&gt;6))</formula>
    </cfRule>
    <cfRule type="expression" dxfId="182" priority="41">
      <formula>AND($E93="Equipos electrónicos",OR($K93&lt;5,$K93&gt;10))</formula>
    </cfRule>
    <cfRule type="expression" dxfId="181" priority="42">
      <formula>AND($E93="Equipos para procesos de información",OR($K93&lt;4,$K93&gt;8))</formula>
    </cfRule>
    <cfRule type="expression" dxfId="180" priority="43">
      <formula>AND($E93="Sistemas y programas informáticos",OR($K93&lt;3,$K93&gt;6))</formula>
    </cfRule>
    <cfRule type="expression" dxfId="179" priority="44">
      <formula>AND($E93="Otros elementos",OR($K93&lt;10,$K93&gt;20))</formula>
    </cfRule>
  </conditionalFormatting>
  <conditionalFormatting sqref="H24:H29 H35:H40 H45:H50 H55:H60 H66:H71">
    <cfRule type="expression" dxfId="178" priority="28">
      <formula>AND($I24&gt;0,$H24="")</formula>
    </cfRule>
  </conditionalFormatting>
  <conditionalFormatting sqref="N24:N29 N35:N40 N45:N50 N55:N60 N66:N71">
    <cfRule type="expression" dxfId="177" priority="27">
      <formula>AND($O24&gt;0,$N24="")</formula>
    </cfRule>
  </conditionalFormatting>
  <conditionalFormatting sqref="H25">
    <cfRule type="expression" dxfId="176" priority="26">
      <formula>AND($H$25&lt;$I$25)</formula>
    </cfRule>
  </conditionalFormatting>
  <conditionalFormatting sqref="N25">
    <cfRule type="expression" dxfId="175" priority="25">
      <formula>$N$25&lt;$O$25</formula>
    </cfRule>
  </conditionalFormatting>
  <conditionalFormatting sqref="H36">
    <cfRule type="expression" dxfId="174" priority="24">
      <formula>$H$36&lt;$I$36</formula>
    </cfRule>
  </conditionalFormatting>
  <conditionalFormatting sqref="N36">
    <cfRule type="expression" dxfId="173" priority="23">
      <formula>$N$36&lt;$O$36</formula>
    </cfRule>
  </conditionalFormatting>
  <conditionalFormatting sqref="H46">
    <cfRule type="expression" dxfId="172" priority="22">
      <formula>$H$46&lt;$I$46</formula>
    </cfRule>
  </conditionalFormatting>
  <conditionalFormatting sqref="N46">
    <cfRule type="expression" dxfId="171" priority="21">
      <formula>$N$46&lt;$O$46</formula>
    </cfRule>
  </conditionalFormatting>
  <conditionalFormatting sqref="H56">
    <cfRule type="expression" dxfId="170" priority="20">
      <formula>$H$56&lt;$I$56</formula>
    </cfRule>
  </conditionalFormatting>
  <conditionalFormatting sqref="H67">
    <cfRule type="expression" dxfId="169" priority="19">
      <formula>$H$67&lt;$I$67</formula>
    </cfRule>
  </conditionalFormatting>
  <conditionalFormatting sqref="N67">
    <cfRule type="expression" dxfId="168" priority="18">
      <formula>$N$67&lt;$O$67</formula>
    </cfRule>
  </conditionalFormatting>
  <conditionalFormatting sqref="N56">
    <cfRule type="expression" dxfId="167" priority="17">
      <formula>$N$56&lt;$O$56</formula>
    </cfRule>
  </conditionalFormatting>
  <conditionalFormatting sqref="K78:K92">
    <cfRule type="expression" dxfId="166" priority="1">
      <formula>AND($E78="Almacenes y depósitos (gaseosos, líquidos y sólidos)",$K78&lt;&gt;"",OR($K78&lt;14.3,$K78&gt;30))</formula>
    </cfRule>
    <cfRule type="expression" dxfId="165" priority="2">
      <formula>AND($E78="Edificios industriales",$K78&lt;&gt;"",OR($K78&lt;33.3,$K78&gt;68))</formula>
    </cfRule>
    <cfRule type="expression" dxfId="164" priority="3">
      <formula>AND($E78="Otras centrales",$K78&lt;&gt;"",OR($K78&lt;20,$K78&gt;40))</formula>
    </cfRule>
    <cfRule type="expression" dxfId="163" priority="4">
      <formula>AND($E78="Centrales renovables",$K78&lt;&gt;"",OR($K78&lt;14.3,$K78&gt;30))</formula>
    </cfRule>
    <cfRule type="expression" dxfId="162" priority="5">
      <formula>AND($E78="Pavimentos",$K78&lt;&gt;"",OR($K78&lt;16.7,$K78&gt;34))</formula>
    </cfRule>
    <cfRule type="expression" dxfId="161" priority="6">
      <formula>AND($E78="Obra civil general",$K78&lt;&gt;"",OR($K78&lt;50,$K78&gt;100))</formula>
    </cfRule>
    <cfRule type="expression" dxfId="160" priority="7">
      <formula>AND($E78="Cables",$K78&lt;&gt;"",OR($K78&lt;14.3,$K78&gt;30))</formula>
    </cfRule>
    <cfRule type="expression" dxfId="159" priority="8">
      <formula>AND($E78="Subestaciones. Redes de transporte y distribución de energía",$K78&lt;&gt;"",OR($K78&lt;20,$K78&gt;40))</formula>
    </cfRule>
    <cfRule type="expression" dxfId="158" priority="9">
      <formula>AND($E78="Resto instalaciones",$K78&lt;&gt;"",OR($K78&lt;10,$K78&gt;20))</formula>
    </cfRule>
    <cfRule type="expression" dxfId="157" priority="10">
      <formula>AND($E78="Maquinaria",$K78&lt;&gt;"",OR($K78&lt;8.3,$K78&gt;18))</formula>
    </cfRule>
    <cfRule type="expression" dxfId="156" priority="11">
      <formula>AND($E78="Útiles y herramientas",$K78&lt;&gt;"",OR($K78&lt;4,$K78&gt;8))</formula>
    </cfRule>
    <cfRule type="expression" dxfId="155" priority="12">
      <formula>AND($E78="Moldes, matrices y modelos",$K78&lt;&gt;"",OR($K78&lt;3,$K78&gt;6))</formula>
    </cfRule>
    <cfRule type="expression" dxfId="154" priority="13">
      <formula>AND($E78="Equipos electrónicos",$K78&lt;&gt;"",OR($K78&lt;5,$K78&gt;10))</formula>
    </cfRule>
    <cfRule type="expression" dxfId="153" priority="14">
      <formula>AND($E78="Equipos para procesos de información",$K78&lt;&gt;"",OR($K78&lt;4,$K78&gt;8))</formula>
    </cfRule>
    <cfRule type="expression" dxfId="152" priority="15">
      <formula>AND($E78="Sistemas y programas informáticos",$K78&lt;&gt;"",OR($K78&lt;3,$K78&gt;6))</formula>
    </cfRule>
    <cfRule type="expression" dxfId="151" priority="16">
      <formula>AND($E78="Otros elementos",$K78&lt;&gt;"",OR($K78&lt;10,$K78&gt;20))</formula>
    </cfRule>
  </conditionalFormatting>
  <dataValidations count="14">
    <dataValidation type="custom" showInputMessage="1" showErrorMessage="1" error="Esta celda se autocompleta según los AÑOS DE VIDA ÚTIL. " sqref="L78:L92">
      <formula1>L78=(100/K78/100)</formula1>
    </dataValidation>
    <dataValidation type="custom" showInputMessage="1" showErrorMessage="1" error="ESTE VALOR SE CALCULA DE FORMA AUTOMÁTICA" sqref="N78:N92">
      <formula1>N78=J78*L78*M78/12</formula1>
    </dataValidation>
    <dataValidation type="custom" operator="greaterThan" showInputMessage="1" showErrorMessage="1" error="Debe elegir TIPO DE ELEMENTO y PAQUETE DE TRABAJO" sqref="I78:I94">
      <formula1>AND(E78&lt;&gt;"",G78&lt;&gt;"")</formula1>
    </dataValidation>
    <dataValidation type="custom" operator="greaterThan" showInputMessage="1" showErrorMessage="1" error="Debe elegir TIPO DE ELEMENTO y PAQUETE DE TRABAJO" sqref="J78:J94">
      <formula1>AND(E78&lt;&gt;"",G78&lt;&gt;"")</formula1>
    </dataValidation>
    <dataValidation type="textLength" allowBlank="1" showInputMessage="1" showErrorMessage="1" sqref="F78:F94">
      <formula1>0</formula1>
      <formula2>100</formula2>
    </dataValidation>
    <dataValidation type="whole" operator="greaterThan" allowBlank="1" showInputMessage="1" showErrorMessage="1" sqref="M78:M92">
      <formula1>0</formula1>
    </dataValidation>
    <dataValidation type="custom" operator="greaterThan" showInputMessage="1" showErrorMessage="1" error="Debe elegir TIPO DE ELEMENTO y PAQUETE DE TRABAJO" sqref="L93:N94 K78:K94">
      <formula1>AND(E78&lt;&gt;"",G78&lt;&gt;"")</formula1>
    </dataValidation>
    <dataValidation type="custom" operator="greaterThan" allowBlank="1" showInputMessage="1" showErrorMessage="1" error="El coste total no puede ser menor que el coste subvencionable" sqref="I24:I29 O24:O29 I35:I40 O35:O40 O45:O50 I45:I50 I55:I60 O55:O60 O66:O71 I66:I71">
      <formula1>I24&lt;=H24</formula1>
    </dataValidation>
    <dataValidation type="custom" allowBlank="1" showInputMessage="1" showErrorMessage="1" error="Este valor no podrá superar el 10% de los costes subvencionables de personal." sqref="G104">
      <formula1>G104&lt;=G98*0.1</formula1>
    </dataValidation>
    <dataValidation type="custom" operator="greaterThan" allowBlank="1" showInputMessage="1" showErrorMessage="1" error="El coste total no puede ser menor que el coste subvencionable" sqref="I30 I41 O72 O41 I72 O61 I61 O51 I51 H66:H72 N55:N61 H55:H61 N45:N51 H45:H51 N35:N41 H35:H41 H24:H30 N24:N30 O30 N66:N72">
      <formula1>H24&gt;=I24</formula1>
    </dataValidation>
    <dataValidation type="list" allowBlank="1" showInputMessage="1" showErrorMessage="1" sqref="G12:G14 G15:H17">
      <formula1>"SI, NO"</formula1>
    </dataValidation>
    <dataValidation type="custom" showInputMessage="1" showErrorMessage="1" error="Debe elegir del desplegable &quot;TIPO DE ENTIDAD&quot;" sqref="G19:H19">
      <formula1>IF(F9&lt;&gt;"",G19,"error")</formula1>
    </dataValidation>
    <dataValidation type="textLength" allowBlank="1" showInputMessage="1" showErrorMessage="1" error="Máximo 100 caracteres_x000a_" sqref="F66:G71 F24:G29 L24:M29 F35:G40 L35:M40 F45:G50 L45:M50 F55:G60 L55:M60 L66:M71">
      <formula1>0</formula1>
      <formula2>100</formula2>
    </dataValidation>
    <dataValidation type="textLength" allowBlank="1" showInputMessage="1" showErrorMessage="1" error="Máximo 200 caracteres_x000a_" sqref="I12:K14 I15">
      <formula1>0</formula1>
      <formula2>200</formula2>
    </dataValidation>
  </dataValidations>
  <pageMargins left="0.7" right="0.7" top="0.75" bottom="0.75" header="0.3" footer="0.3"/>
  <pageSetup paperSize="9" scale="29" fitToHeight="2"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Tablas!$A$24:$A$39</xm:f>
          </x14:formula1>
          <xm:sqref>E78:E94</xm:sqref>
        </x14:dataValidation>
        <x14:dataValidation type="list" allowBlank="1" showInputMessage="1" showErrorMessage="1">
          <x14:formula1>
            <xm:f>Tablas!$A$12:$A$21</xm:f>
          </x14:formula1>
          <xm:sqref>G78:G94</xm:sqref>
        </x14:dataValidation>
        <x14:dataValidation type="list" allowBlank="1" showInputMessage="1" showErrorMessage="1">
          <x14:formula1>
            <xm:f>Tablas!$A$6:$A$8</xm:f>
          </x14:formula1>
          <xm:sqref>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165"/>
  <sheetViews>
    <sheetView showGridLines="0" showZeros="0" topLeftCell="G1" zoomScale="55" zoomScaleNormal="55" zoomScaleSheetLayoutView="25" zoomScalePageLayoutView="10" workbookViewId="0">
      <selection activeCell="G104" sqref="G104"/>
    </sheetView>
  </sheetViews>
  <sheetFormatPr baseColWidth="10" defaultColWidth="0" defaultRowHeight="0" customHeight="1" zeroHeight="1" x14ac:dyDescent="0.25"/>
  <cols>
    <col min="1" max="2" width="10.7109375" style="175" customWidth="1"/>
    <col min="3" max="3" width="6.28515625" style="175" customWidth="1"/>
    <col min="4" max="4" width="28.7109375" style="175" customWidth="1"/>
    <col min="5" max="10" width="30.7109375" style="175" customWidth="1"/>
    <col min="11" max="11" width="28.5703125" style="175" customWidth="1"/>
    <col min="12" max="18" width="30.7109375" style="175" customWidth="1"/>
    <col min="19" max="21" width="18.7109375" style="175" hidden="1" customWidth="1"/>
    <col min="22" max="28" width="18.7109375" style="175" hidden="1"/>
    <col min="29" max="16373" width="11.42578125" style="175" hidden="1"/>
    <col min="16374" max="16376" width="0" style="175" hidden="1"/>
    <col min="16377" max="16384" width="11.42578125" style="175" hidden="1"/>
  </cols>
  <sheetData>
    <row r="1" spans="4:22" s="34" customFormat="1" ht="30" customHeight="1" x14ac:dyDescent="0.25">
      <c r="J1" s="35"/>
      <c r="K1" s="35"/>
      <c r="L1" s="35"/>
      <c r="M1" s="35"/>
      <c r="N1" s="35"/>
      <c r="O1" s="35"/>
    </row>
    <row r="2" spans="4:22" s="34" customFormat="1" ht="102.75" customHeight="1" x14ac:dyDescent="0.25">
      <c r="L2" s="36"/>
      <c r="M2" s="36"/>
      <c r="N2" s="36"/>
      <c r="O2" s="36"/>
      <c r="P2" s="36"/>
      <c r="Q2" s="36"/>
      <c r="R2" s="36"/>
      <c r="S2" s="36"/>
      <c r="T2" s="36"/>
      <c r="U2" s="36"/>
      <c r="V2" s="36"/>
    </row>
    <row r="3" spans="4:22" s="34" customFormat="1" ht="30" customHeight="1" x14ac:dyDescent="0.25">
      <c r="D3" s="329" t="s">
        <v>171</v>
      </c>
      <c r="E3" s="329"/>
      <c r="F3" s="329"/>
      <c r="G3" s="329"/>
      <c r="H3" s="329"/>
      <c r="I3" s="329"/>
      <c r="J3" s="329"/>
      <c r="K3" s="329"/>
      <c r="L3" s="329"/>
      <c r="M3" s="36"/>
      <c r="N3" s="36"/>
      <c r="O3" s="36"/>
      <c r="P3" s="37"/>
    </row>
    <row r="4" spans="4:22" s="34" customFormat="1" ht="26.25" x14ac:dyDescent="0.25">
      <c r="D4" s="6"/>
      <c r="E4" s="6"/>
      <c r="F4" s="6"/>
      <c r="G4" s="6"/>
      <c r="H4" s="6"/>
      <c r="I4" s="6"/>
      <c r="J4" s="35"/>
      <c r="K4" s="35"/>
      <c r="L4" s="35"/>
      <c r="M4" s="36"/>
      <c r="N4" s="36"/>
      <c r="O4" s="36"/>
      <c r="P4" s="37"/>
    </row>
    <row r="5" spans="4:22" s="34" customFormat="1" ht="409.5" customHeight="1" x14ac:dyDescent="0.25">
      <c r="D5" s="395" t="s">
        <v>185</v>
      </c>
      <c r="E5" s="396"/>
      <c r="F5" s="396"/>
      <c r="G5" s="396"/>
      <c r="H5" s="396"/>
      <c r="I5" s="396"/>
      <c r="J5" s="396"/>
      <c r="K5" s="396"/>
      <c r="L5" s="397"/>
      <c r="M5" s="73"/>
      <c r="N5" s="36"/>
      <c r="O5" s="36"/>
      <c r="P5" s="37"/>
    </row>
    <row r="6" spans="4:22" s="34" customFormat="1" ht="26.25" x14ac:dyDescent="0.25">
      <c r="J6" s="35"/>
      <c r="K6" s="35"/>
      <c r="L6" s="35"/>
      <c r="M6" s="36"/>
      <c r="N6" s="36"/>
      <c r="O6" s="36"/>
    </row>
    <row r="7" spans="4:22" s="34" customFormat="1" ht="20.100000000000001" customHeight="1" x14ac:dyDescent="0.25">
      <c r="D7" s="333" t="s">
        <v>10</v>
      </c>
      <c r="E7" s="334"/>
      <c r="F7" s="335">
        <f>'Presupuesto Total'!$I$20</f>
        <v>0</v>
      </c>
      <c r="G7" s="336"/>
      <c r="H7" s="337"/>
      <c r="J7" s="35"/>
      <c r="K7" s="35"/>
      <c r="L7" s="35"/>
      <c r="M7" s="35"/>
      <c r="N7" s="35"/>
      <c r="O7" s="35"/>
    </row>
    <row r="8" spans="4:22" s="34" customFormat="1" ht="20.100000000000001" customHeight="1" x14ac:dyDescent="0.25">
      <c r="D8" s="84"/>
      <c r="E8" s="84"/>
      <c r="F8" s="39"/>
      <c r="G8" s="39"/>
      <c r="J8" s="35"/>
      <c r="K8" s="35"/>
      <c r="L8" s="35"/>
      <c r="M8" s="35"/>
      <c r="N8" s="35"/>
      <c r="O8" s="35"/>
    </row>
    <row r="9" spans="4:22" s="34" customFormat="1" ht="20.100000000000001" customHeight="1" x14ac:dyDescent="0.25">
      <c r="D9" s="338" t="s">
        <v>11</v>
      </c>
      <c r="E9" s="339"/>
      <c r="F9" s="340"/>
      <c r="G9" s="341"/>
      <c r="H9" s="342"/>
      <c r="J9" s="35"/>
      <c r="K9" s="35"/>
      <c r="L9" s="35"/>
      <c r="M9" s="35"/>
      <c r="N9" s="35"/>
      <c r="O9" s="35"/>
    </row>
    <row r="10" spans="4:22" s="40" customFormat="1" ht="20.100000000000001" customHeight="1" x14ac:dyDescent="0.25">
      <c r="D10" s="84"/>
      <c r="E10" s="84"/>
      <c r="I10" s="34"/>
      <c r="J10" s="35"/>
      <c r="K10" s="35"/>
    </row>
    <row r="11" spans="4:22" s="40" customFormat="1" ht="63.75" customHeight="1" x14ac:dyDescent="0.25">
      <c r="D11" s="394" t="s">
        <v>64</v>
      </c>
      <c r="E11" s="394"/>
      <c r="F11" s="394"/>
      <c r="G11" s="328" t="s">
        <v>122</v>
      </c>
      <c r="H11" s="328"/>
      <c r="I11" s="328" t="s">
        <v>75</v>
      </c>
      <c r="J11" s="328"/>
      <c r="K11" s="328"/>
      <c r="M11" s="41"/>
      <c r="N11" s="41"/>
      <c r="O11" s="41"/>
    </row>
    <row r="12" spans="4:22" s="34" customFormat="1" ht="24.95" customHeight="1" x14ac:dyDescent="0.25">
      <c r="D12" s="323" t="s">
        <v>176</v>
      </c>
      <c r="E12" s="324"/>
      <c r="F12" s="325"/>
      <c r="G12" s="326"/>
      <c r="H12" s="326"/>
      <c r="I12" s="327"/>
      <c r="J12" s="327"/>
      <c r="K12" s="327"/>
      <c r="M12" s="41"/>
      <c r="N12" s="41"/>
      <c r="O12" s="41"/>
    </row>
    <row r="13" spans="4:22" s="34" customFormat="1" ht="24.95" customHeight="1" x14ac:dyDescent="0.25">
      <c r="D13" s="323" t="s">
        <v>177</v>
      </c>
      <c r="E13" s="324"/>
      <c r="F13" s="325"/>
      <c r="G13" s="326"/>
      <c r="H13" s="326"/>
      <c r="I13" s="327"/>
      <c r="J13" s="327"/>
      <c r="K13" s="327"/>
      <c r="M13" s="41"/>
      <c r="N13" s="41"/>
      <c r="O13" s="41"/>
    </row>
    <row r="14" spans="4:22" s="34" customFormat="1" ht="24.95" customHeight="1" x14ac:dyDescent="0.25">
      <c r="D14" s="323" t="s">
        <v>178</v>
      </c>
      <c r="E14" s="324"/>
      <c r="F14" s="325"/>
      <c r="G14" s="326"/>
      <c r="H14" s="326"/>
      <c r="I14" s="327"/>
      <c r="J14" s="327"/>
      <c r="K14" s="327"/>
      <c r="M14" s="41"/>
      <c r="N14" s="41"/>
      <c r="O14" s="41"/>
    </row>
    <row r="15" spans="4:22" s="40" customFormat="1" ht="91.5" customHeight="1" x14ac:dyDescent="0.25">
      <c r="D15" s="350" t="s">
        <v>179</v>
      </c>
      <c r="E15" s="348" t="s">
        <v>181</v>
      </c>
      <c r="F15" s="349"/>
      <c r="G15" s="351"/>
      <c r="H15" s="352"/>
      <c r="I15" s="357"/>
      <c r="J15" s="358"/>
      <c r="K15" s="359"/>
      <c r="M15" s="41"/>
      <c r="N15" s="41"/>
      <c r="O15" s="41"/>
    </row>
    <row r="16" spans="4:22" s="40" customFormat="1" ht="78" customHeight="1" x14ac:dyDescent="0.25">
      <c r="D16" s="350"/>
      <c r="E16" s="348" t="s">
        <v>182</v>
      </c>
      <c r="F16" s="349"/>
      <c r="G16" s="353"/>
      <c r="H16" s="354"/>
      <c r="I16" s="360"/>
      <c r="J16" s="361"/>
      <c r="K16" s="362"/>
      <c r="M16" s="41"/>
      <c r="N16" s="41"/>
      <c r="O16" s="41"/>
    </row>
    <row r="17" spans="4:15" s="40" customFormat="1" ht="48.75" customHeight="1" x14ac:dyDescent="0.25">
      <c r="D17" s="350"/>
      <c r="E17" s="348" t="s">
        <v>183</v>
      </c>
      <c r="F17" s="349"/>
      <c r="G17" s="355"/>
      <c r="H17" s="356"/>
      <c r="I17" s="363"/>
      <c r="J17" s="364"/>
      <c r="K17" s="365"/>
      <c r="L17" s="42"/>
      <c r="M17" s="42"/>
      <c r="N17" s="42"/>
    </row>
    <row r="18" spans="4:15" s="40" customFormat="1" ht="15" x14ac:dyDescent="0.25">
      <c r="G18" s="43"/>
      <c r="H18" s="43"/>
      <c r="I18" s="43"/>
      <c r="J18" s="43"/>
      <c r="K18" s="43"/>
      <c r="N18" s="42"/>
    </row>
    <row r="19" spans="4:15" s="40" customFormat="1" ht="24.95" customHeight="1" x14ac:dyDescent="0.25">
      <c r="D19" s="366" t="s">
        <v>80</v>
      </c>
      <c r="E19" s="367"/>
      <c r="F19" s="367"/>
      <c r="G19" s="343"/>
      <c r="H19" s="343"/>
      <c r="I19" s="43"/>
      <c r="J19" s="43"/>
      <c r="K19" s="43"/>
      <c r="N19" s="42"/>
    </row>
    <row r="20" spans="4:15" s="40" customFormat="1" ht="15" x14ac:dyDescent="0.25">
      <c r="N20" s="42"/>
    </row>
    <row r="21" spans="4:15" s="40" customFormat="1" ht="15.75" thickBot="1" x14ac:dyDescent="0.3">
      <c r="N21" s="42"/>
    </row>
    <row r="22" spans="4:15" s="34" customFormat="1" ht="20.100000000000001" customHeight="1" x14ac:dyDescent="0.25">
      <c r="D22" s="344" t="s">
        <v>5</v>
      </c>
      <c r="E22" s="345"/>
      <c r="F22" s="346" t="str">
        <f>UPPER('Presupuesto Total'!$C$12)</f>
        <v/>
      </c>
      <c r="G22" s="346"/>
      <c r="H22" s="346"/>
      <c r="I22" s="347"/>
      <c r="J22" s="344" t="s">
        <v>6</v>
      </c>
      <c r="K22" s="345"/>
      <c r="L22" s="346" t="str">
        <f>UPPER('Presupuesto Total'!$C$13)</f>
        <v/>
      </c>
      <c r="M22" s="346"/>
      <c r="N22" s="346"/>
      <c r="O22" s="347"/>
    </row>
    <row r="23" spans="4:15" s="11" customFormat="1" ht="60" customHeight="1" x14ac:dyDescent="0.25">
      <c r="D23" s="371" t="s">
        <v>128</v>
      </c>
      <c r="E23" s="372"/>
      <c r="F23" s="373" t="s">
        <v>129</v>
      </c>
      <c r="G23" s="373"/>
      <c r="H23" s="85" t="s">
        <v>24</v>
      </c>
      <c r="I23" s="75" t="s">
        <v>23</v>
      </c>
      <c r="J23" s="371" t="s">
        <v>128</v>
      </c>
      <c r="K23" s="372"/>
      <c r="L23" s="373" t="s">
        <v>129</v>
      </c>
      <c r="M23" s="373"/>
      <c r="N23" s="85" t="s">
        <v>24</v>
      </c>
      <c r="O23" s="75" t="s">
        <v>23</v>
      </c>
    </row>
    <row r="24" spans="4:15" s="11" customFormat="1" ht="15" customHeight="1" x14ac:dyDescent="0.25">
      <c r="D24" s="368" t="s">
        <v>8</v>
      </c>
      <c r="E24" s="369"/>
      <c r="F24" s="370"/>
      <c r="G24" s="370"/>
      <c r="H24" s="109"/>
      <c r="I24" s="110"/>
      <c r="J24" s="368" t="s">
        <v>8</v>
      </c>
      <c r="K24" s="369"/>
      <c r="L24" s="370"/>
      <c r="M24" s="370"/>
      <c r="N24" s="115"/>
      <c r="O24" s="118"/>
    </row>
    <row r="25" spans="4:15" s="11" customFormat="1" ht="15" customHeight="1" x14ac:dyDescent="0.25">
      <c r="D25" s="368" t="s">
        <v>52</v>
      </c>
      <c r="E25" s="369"/>
      <c r="F25" s="370"/>
      <c r="G25" s="370"/>
      <c r="H25" s="109"/>
      <c r="I25" s="111">
        <f>SUMIF($G$78:$G$92,"PT 1",$N$78:$N$92)</f>
        <v>0</v>
      </c>
      <c r="J25" s="368" t="s">
        <v>52</v>
      </c>
      <c r="K25" s="369"/>
      <c r="L25" s="370"/>
      <c r="M25" s="370"/>
      <c r="N25" s="115"/>
      <c r="O25" s="111">
        <f>SUMIF($G$78:$G$92,"PT 2",$N$78:$N$92)</f>
        <v>0</v>
      </c>
    </row>
    <row r="26" spans="4:15" s="11" customFormat="1" ht="15" customHeight="1" x14ac:dyDescent="0.25">
      <c r="D26" s="368" t="s">
        <v>12</v>
      </c>
      <c r="E26" s="369"/>
      <c r="F26" s="370"/>
      <c r="G26" s="370"/>
      <c r="H26" s="109"/>
      <c r="I26" s="110"/>
      <c r="J26" s="368" t="s">
        <v>12</v>
      </c>
      <c r="K26" s="369"/>
      <c r="L26" s="370"/>
      <c r="M26" s="370"/>
      <c r="N26" s="115"/>
      <c r="O26" s="118"/>
    </row>
    <row r="27" spans="4:15" s="11" customFormat="1" ht="15" customHeight="1" x14ac:dyDescent="0.25">
      <c r="D27" s="368" t="s">
        <v>53</v>
      </c>
      <c r="E27" s="369"/>
      <c r="F27" s="370"/>
      <c r="G27" s="370"/>
      <c r="H27" s="109"/>
      <c r="I27" s="110"/>
      <c r="J27" s="368" t="s">
        <v>53</v>
      </c>
      <c r="K27" s="369"/>
      <c r="L27" s="370"/>
      <c r="M27" s="370"/>
      <c r="N27" s="115"/>
      <c r="O27" s="118"/>
    </row>
    <row r="28" spans="4:15" s="11" customFormat="1" ht="15" customHeight="1" x14ac:dyDescent="0.25">
      <c r="D28" s="368" t="s">
        <v>9</v>
      </c>
      <c r="E28" s="369"/>
      <c r="F28" s="370"/>
      <c r="G28" s="370"/>
      <c r="H28" s="109"/>
      <c r="I28" s="110"/>
      <c r="J28" s="368" t="s">
        <v>9</v>
      </c>
      <c r="K28" s="369"/>
      <c r="L28" s="370"/>
      <c r="M28" s="370"/>
      <c r="N28" s="115"/>
      <c r="O28" s="118"/>
    </row>
    <row r="29" spans="4:15" s="11" customFormat="1" ht="15" customHeight="1" x14ac:dyDescent="0.25">
      <c r="D29" s="368" t="s">
        <v>149</v>
      </c>
      <c r="E29" s="369"/>
      <c r="F29" s="370"/>
      <c r="G29" s="370"/>
      <c r="H29" s="109"/>
      <c r="I29" s="110"/>
      <c r="J29" s="368" t="s">
        <v>149</v>
      </c>
      <c r="K29" s="369"/>
      <c r="L29" s="370"/>
      <c r="M29" s="370"/>
      <c r="N29" s="115"/>
      <c r="O29" s="118"/>
    </row>
    <row r="30" spans="4:15" s="11" customFormat="1" ht="15" customHeight="1" thickBot="1" x14ac:dyDescent="0.3">
      <c r="D30" s="374"/>
      <c r="E30" s="375"/>
      <c r="F30" s="376"/>
      <c r="G30" s="112" t="s">
        <v>0</v>
      </c>
      <c r="H30" s="113">
        <f>SUM(H24:H29)</f>
        <v>0</v>
      </c>
      <c r="I30" s="114">
        <f>SUM(I24:I29)</f>
        <v>0</v>
      </c>
      <c r="J30" s="374"/>
      <c r="K30" s="375"/>
      <c r="L30" s="376"/>
      <c r="M30" s="119" t="s">
        <v>0</v>
      </c>
      <c r="N30" s="113">
        <f>SUM(N24:N29)</f>
        <v>0</v>
      </c>
      <c r="O30" s="113">
        <f>SUM(O24:O29)</f>
        <v>0</v>
      </c>
    </row>
    <row r="31" spans="4:15" s="11" customFormat="1" ht="15" customHeight="1" x14ac:dyDescent="0.25">
      <c r="J31" s="44"/>
      <c r="K31" s="44"/>
      <c r="L31" s="44"/>
      <c r="M31" s="44"/>
      <c r="N31" s="44"/>
      <c r="O31" s="44"/>
    </row>
    <row r="32" spans="4:15" s="11" customFormat="1" ht="15" customHeight="1" thickBot="1" x14ac:dyDescent="0.3">
      <c r="J32" s="44"/>
      <c r="K32" s="44"/>
      <c r="L32" s="44"/>
      <c r="M32" s="44"/>
      <c r="N32" s="44"/>
      <c r="O32" s="44"/>
    </row>
    <row r="33" spans="4:15" s="11" customFormat="1" ht="20.100000000000001" customHeight="1" x14ac:dyDescent="0.25">
      <c r="D33" s="344" t="s">
        <v>27</v>
      </c>
      <c r="E33" s="345"/>
      <c r="F33" s="346" t="str">
        <f>UPPER('Presupuesto Total'!$C$14)</f>
        <v/>
      </c>
      <c r="G33" s="346"/>
      <c r="H33" s="346"/>
      <c r="I33" s="377"/>
      <c r="J33" s="344" t="s">
        <v>28</v>
      </c>
      <c r="K33" s="345"/>
      <c r="L33" s="346" t="str">
        <f>UPPER('Presupuesto Total'!$C$15)</f>
        <v/>
      </c>
      <c r="M33" s="346"/>
      <c r="N33" s="346"/>
      <c r="O33" s="347"/>
    </row>
    <row r="34" spans="4:15" s="11" customFormat="1" ht="60" customHeight="1" x14ac:dyDescent="0.25">
      <c r="D34" s="371" t="s">
        <v>128</v>
      </c>
      <c r="E34" s="372"/>
      <c r="F34" s="373" t="s">
        <v>129</v>
      </c>
      <c r="G34" s="373"/>
      <c r="H34" s="85" t="s">
        <v>24</v>
      </c>
      <c r="I34" s="76" t="s">
        <v>23</v>
      </c>
      <c r="J34" s="371" t="s">
        <v>128</v>
      </c>
      <c r="K34" s="372"/>
      <c r="L34" s="373" t="s">
        <v>129</v>
      </c>
      <c r="M34" s="373"/>
      <c r="N34" s="85" t="s">
        <v>24</v>
      </c>
      <c r="O34" s="75" t="s">
        <v>23</v>
      </c>
    </row>
    <row r="35" spans="4:15" s="11" customFormat="1" ht="15" customHeight="1" x14ac:dyDescent="0.25">
      <c r="D35" s="368" t="s">
        <v>8</v>
      </c>
      <c r="E35" s="369"/>
      <c r="F35" s="370"/>
      <c r="G35" s="370"/>
      <c r="H35" s="115"/>
      <c r="I35" s="116"/>
      <c r="J35" s="368" t="s">
        <v>8</v>
      </c>
      <c r="K35" s="369"/>
      <c r="L35" s="370"/>
      <c r="M35" s="370"/>
      <c r="N35" s="115"/>
      <c r="O35" s="118"/>
    </row>
    <row r="36" spans="4:15" s="11" customFormat="1" ht="15" customHeight="1" x14ac:dyDescent="0.25">
      <c r="D36" s="368" t="s">
        <v>52</v>
      </c>
      <c r="E36" s="369"/>
      <c r="F36" s="370"/>
      <c r="G36" s="370"/>
      <c r="H36" s="115"/>
      <c r="I36" s="117">
        <f>SUMIF($G$78:$G$92,"PT 3",$N$78:$N$92)</f>
        <v>0</v>
      </c>
      <c r="J36" s="368" t="s">
        <v>52</v>
      </c>
      <c r="K36" s="369"/>
      <c r="L36" s="370"/>
      <c r="M36" s="370"/>
      <c r="N36" s="115"/>
      <c r="O36" s="111">
        <f>SUMIF($G$78:$G$92,"PT 4",$N$78:$N$92)</f>
        <v>0</v>
      </c>
    </row>
    <row r="37" spans="4:15" s="11" customFormat="1" ht="15" customHeight="1" x14ac:dyDescent="0.25">
      <c r="D37" s="368" t="s">
        <v>12</v>
      </c>
      <c r="E37" s="369"/>
      <c r="F37" s="370"/>
      <c r="G37" s="370"/>
      <c r="H37" s="115"/>
      <c r="I37" s="116"/>
      <c r="J37" s="368" t="s">
        <v>12</v>
      </c>
      <c r="K37" s="369"/>
      <c r="L37" s="370"/>
      <c r="M37" s="370"/>
      <c r="N37" s="115"/>
      <c r="O37" s="118"/>
    </row>
    <row r="38" spans="4:15" s="11" customFormat="1" ht="15" customHeight="1" x14ac:dyDescent="0.25">
      <c r="D38" s="368" t="s">
        <v>53</v>
      </c>
      <c r="E38" s="369"/>
      <c r="F38" s="370"/>
      <c r="G38" s="370"/>
      <c r="H38" s="115"/>
      <c r="I38" s="116"/>
      <c r="J38" s="368" t="s">
        <v>53</v>
      </c>
      <c r="K38" s="369"/>
      <c r="L38" s="370"/>
      <c r="M38" s="370"/>
      <c r="N38" s="115"/>
      <c r="O38" s="118"/>
    </row>
    <row r="39" spans="4:15" s="11" customFormat="1" ht="15" customHeight="1" x14ac:dyDescent="0.25">
      <c r="D39" s="368" t="s">
        <v>9</v>
      </c>
      <c r="E39" s="369"/>
      <c r="F39" s="370"/>
      <c r="G39" s="370"/>
      <c r="H39" s="115"/>
      <c r="I39" s="116"/>
      <c r="J39" s="368" t="s">
        <v>9</v>
      </c>
      <c r="K39" s="369"/>
      <c r="L39" s="370"/>
      <c r="M39" s="370"/>
      <c r="N39" s="115"/>
      <c r="O39" s="118"/>
    </row>
    <row r="40" spans="4:15" s="11" customFormat="1" ht="15" customHeight="1" x14ac:dyDescent="0.25">
      <c r="D40" s="368" t="s">
        <v>149</v>
      </c>
      <c r="E40" s="369"/>
      <c r="F40" s="370"/>
      <c r="G40" s="370"/>
      <c r="H40" s="115"/>
      <c r="I40" s="116"/>
      <c r="J40" s="368" t="s">
        <v>149</v>
      </c>
      <c r="K40" s="369"/>
      <c r="L40" s="370"/>
      <c r="M40" s="370"/>
      <c r="N40" s="115"/>
      <c r="O40" s="118"/>
    </row>
    <row r="41" spans="4:15" s="11" customFormat="1" ht="15" customHeight="1" thickBot="1" x14ac:dyDescent="0.3">
      <c r="D41" s="378"/>
      <c r="E41" s="379"/>
      <c r="F41" s="380"/>
      <c r="G41" s="23" t="s">
        <v>0</v>
      </c>
      <c r="H41" s="28">
        <f>SUM(H35:H40)</f>
        <v>0</v>
      </c>
      <c r="I41" s="29">
        <f>SUM(I35:I40)</f>
        <v>0</v>
      </c>
      <c r="J41" s="374"/>
      <c r="K41" s="375"/>
      <c r="L41" s="376"/>
      <c r="M41" s="112" t="s">
        <v>0</v>
      </c>
      <c r="N41" s="113">
        <f>SUM(N35:N40)</f>
        <v>0</v>
      </c>
      <c r="O41" s="114">
        <f>SUM(O35:O40)</f>
        <v>0</v>
      </c>
    </row>
    <row r="42" spans="4:15" s="11" customFormat="1" ht="15" customHeight="1" thickBot="1" x14ac:dyDescent="0.3">
      <c r="J42" s="44"/>
      <c r="K42" s="44"/>
      <c r="L42" s="44"/>
      <c r="M42" s="44"/>
      <c r="N42" s="44"/>
      <c r="O42" s="44"/>
    </row>
    <row r="43" spans="4:15" s="11" customFormat="1" ht="20.100000000000001" customHeight="1" x14ac:dyDescent="0.25">
      <c r="D43" s="344" t="s">
        <v>29</v>
      </c>
      <c r="E43" s="345"/>
      <c r="F43" s="346" t="str">
        <f>UPPER('Presupuesto Total'!$C$16)</f>
        <v/>
      </c>
      <c r="G43" s="346"/>
      <c r="H43" s="346"/>
      <c r="I43" s="347"/>
      <c r="J43" s="344" t="s">
        <v>30</v>
      </c>
      <c r="K43" s="345"/>
      <c r="L43" s="346" t="str">
        <f>UPPER('Presupuesto Total'!$C$17)</f>
        <v/>
      </c>
      <c r="M43" s="346"/>
      <c r="N43" s="346"/>
      <c r="O43" s="347"/>
    </row>
    <row r="44" spans="4:15" s="11" customFormat="1" ht="60" customHeight="1" x14ac:dyDescent="0.25">
      <c r="D44" s="371" t="s">
        <v>128</v>
      </c>
      <c r="E44" s="372"/>
      <c r="F44" s="373" t="s">
        <v>129</v>
      </c>
      <c r="G44" s="373"/>
      <c r="H44" s="85" t="s">
        <v>24</v>
      </c>
      <c r="I44" s="75" t="s">
        <v>23</v>
      </c>
      <c r="J44" s="371" t="s">
        <v>128</v>
      </c>
      <c r="K44" s="372"/>
      <c r="L44" s="373" t="s">
        <v>129</v>
      </c>
      <c r="M44" s="373"/>
      <c r="N44" s="85" t="s">
        <v>24</v>
      </c>
      <c r="O44" s="75" t="s">
        <v>23</v>
      </c>
    </row>
    <row r="45" spans="4:15" s="11" customFormat="1" ht="15" customHeight="1" x14ac:dyDescent="0.25">
      <c r="D45" s="368" t="s">
        <v>8</v>
      </c>
      <c r="E45" s="369"/>
      <c r="F45" s="370"/>
      <c r="G45" s="370"/>
      <c r="H45" s="115"/>
      <c r="I45" s="118"/>
      <c r="J45" s="368" t="s">
        <v>8</v>
      </c>
      <c r="K45" s="369"/>
      <c r="L45" s="370"/>
      <c r="M45" s="370"/>
      <c r="N45" s="115"/>
      <c r="O45" s="118"/>
    </row>
    <row r="46" spans="4:15" s="11" customFormat="1" ht="15" customHeight="1" x14ac:dyDescent="0.25">
      <c r="D46" s="368" t="s">
        <v>52</v>
      </c>
      <c r="E46" s="369"/>
      <c r="F46" s="370"/>
      <c r="G46" s="370"/>
      <c r="H46" s="115"/>
      <c r="I46" s="111">
        <f>SUMIF($G$78:$G$92,"PT 5",$N$78:$N$92)</f>
        <v>0</v>
      </c>
      <c r="J46" s="368" t="s">
        <v>52</v>
      </c>
      <c r="K46" s="369"/>
      <c r="L46" s="370"/>
      <c r="M46" s="370"/>
      <c r="N46" s="115"/>
      <c r="O46" s="111">
        <f>SUMIF($G$78:$G$92,"PT 6",$N$78:$N$92)</f>
        <v>0</v>
      </c>
    </row>
    <row r="47" spans="4:15" s="11" customFormat="1" ht="15" customHeight="1" x14ac:dyDescent="0.25">
      <c r="D47" s="368" t="s">
        <v>12</v>
      </c>
      <c r="E47" s="369"/>
      <c r="F47" s="370"/>
      <c r="G47" s="370"/>
      <c r="H47" s="115"/>
      <c r="I47" s="118"/>
      <c r="J47" s="368" t="s">
        <v>12</v>
      </c>
      <c r="K47" s="369"/>
      <c r="L47" s="370"/>
      <c r="M47" s="370"/>
      <c r="N47" s="115"/>
      <c r="O47" s="118"/>
    </row>
    <row r="48" spans="4:15" s="11" customFormat="1" ht="15" customHeight="1" x14ac:dyDescent="0.25">
      <c r="D48" s="368" t="s">
        <v>53</v>
      </c>
      <c r="E48" s="369"/>
      <c r="F48" s="370"/>
      <c r="G48" s="370"/>
      <c r="H48" s="115"/>
      <c r="I48" s="118"/>
      <c r="J48" s="368" t="s">
        <v>53</v>
      </c>
      <c r="K48" s="369"/>
      <c r="L48" s="370"/>
      <c r="M48" s="370"/>
      <c r="N48" s="115"/>
      <c r="O48" s="118"/>
    </row>
    <row r="49" spans="4:15" s="11" customFormat="1" ht="15" customHeight="1" x14ac:dyDescent="0.25">
      <c r="D49" s="368" t="s">
        <v>9</v>
      </c>
      <c r="E49" s="369"/>
      <c r="F49" s="370"/>
      <c r="G49" s="370"/>
      <c r="H49" s="115"/>
      <c r="I49" s="118"/>
      <c r="J49" s="368" t="s">
        <v>9</v>
      </c>
      <c r="K49" s="369"/>
      <c r="L49" s="370"/>
      <c r="M49" s="370"/>
      <c r="N49" s="115"/>
      <c r="O49" s="118"/>
    </row>
    <row r="50" spans="4:15" s="11" customFormat="1" ht="15" customHeight="1" x14ac:dyDescent="0.25">
      <c r="D50" s="368" t="s">
        <v>149</v>
      </c>
      <c r="E50" s="369"/>
      <c r="F50" s="370"/>
      <c r="G50" s="370"/>
      <c r="H50" s="115"/>
      <c r="I50" s="118"/>
      <c r="J50" s="368" t="s">
        <v>149</v>
      </c>
      <c r="K50" s="369"/>
      <c r="L50" s="370"/>
      <c r="M50" s="370"/>
      <c r="N50" s="115"/>
      <c r="O50" s="118"/>
    </row>
    <row r="51" spans="4:15" s="11" customFormat="1" ht="15" customHeight="1" thickBot="1" x14ac:dyDescent="0.3">
      <c r="D51" s="381"/>
      <c r="E51" s="382"/>
      <c r="F51" s="382"/>
      <c r="G51" s="112" t="s">
        <v>0</v>
      </c>
      <c r="H51" s="113">
        <f>SUM(H45:H50)</f>
        <v>0</v>
      </c>
      <c r="I51" s="114">
        <f>SUM(I45:I50)</f>
        <v>0</v>
      </c>
      <c r="J51" s="381"/>
      <c r="K51" s="382"/>
      <c r="L51" s="382"/>
      <c r="M51" s="112" t="s">
        <v>0</v>
      </c>
      <c r="N51" s="113">
        <f>SUM(N45:N50)</f>
        <v>0</v>
      </c>
      <c r="O51" s="114">
        <f>SUM(O45:O50)</f>
        <v>0</v>
      </c>
    </row>
    <row r="52" spans="4:15" s="11" customFormat="1" ht="15" customHeight="1" thickBot="1" x14ac:dyDescent="0.3">
      <c r="J52" s="44"/>
      <c r="K52" s="44"/>
      <c r="L52" s="44"/>
      <c r="M52" s="44"/>
      <c r="N52" s="44"/>
      <c r="O52" s="44"/>
    </row>
    <row r="53" spans="4:15" s="11" customFormat="1" ht="20.100000000000001" customHeight="1" x14ac:dyDescent="0.25">
      <c r="D53" s="344" t="s">
        <v>31</v>
      </c>
      <c r="E53" s="345"/>
      <c r="F53" s="346" t="str">
        <f>UPPER('Presupuesto Total'!$C$18)</f>
        <v/>
      </c>
      <c r="G53" s="346"/>
      <c r="H53" s="346"/>
      <c r="I53" s="347"/>
      <c r="J53" s="344" t="s">
        <v>32</v>
      </c>
      <c r="K53" s="345"/>
      <c r="L53" s="346" t="str">
        <f>UPPER('Presupuesto Total'!$C$19)</f>
        <v/>
      </c>
      <c r="M53" s="346"/>
      <c r="N53" s="346"/>
      <c r="O53" s="347"/>
    </row>
    <row r="54" spans="4:15" s="11" customFormat="1" ht="60" customHeight="1" x14ac:dyDescent="0.25">
      <c r="D54" s="371" t="s">
        <v>128</v>
      </c>
      <c r="E54" s="372"/>
      <c r="F54" s="373" t="s">
        <v>129</v>
      </c>
      <c r="G54" s="373"/>
      <c r="H54" s="85" t="s">
        <v>24</v>
      </c>
      <c r="I54" s="75" t="s">
        <v>23</v>
      </c>
      <c r="J54" s="371" t="s">
        <v>128</v>
      </c>
      <c r="K54" s="372"/>
      <c r="L54" s="373" t="s">
        <v>129</v>
      </c>
      <c r="M54" s="373"/>
      <c r="N54" s="85" t="s">
        <v>24</v>
      </c>
      <c r="O54" s="75" t="s">
        <v>23</v>
      </c>
    </row>
    <row r="55" spans="4:15" s="11" customFormat="1" ht="15" customHeight="1" x14ac:dyDescent="0.25">
      <c r="D55" s="368" t="s">
        <v>8</v>
      </c>
      <c r="E55" s="369"/>
      <c r="F55" s="370"/>
      <c r="G55" s="370"/>
      <c r="H55" s="115"/>
      <c r="I55" s="118"/>
      <c r="J55" s="368" t="s">
        <v>8</v>
      </c>
      <c r="K55" s="369"/>
      <c r="L55" s="370"/>
      <c r="M55" s="370"/>
      <c r="N55" s="115"/>
      <c r="O55" s="118"/>
    </row>
    <row r="56" spans="4:15" s="11" customFormat="1" ht="15" customHeight="1" x14ac:dyDescent="0.25">
      <c r="D56" s="368" t="s">
        <v>52</v>
      </c>
      <c r="E56" s="369"/>
      <c r="F56" s="370"/>
      <c r="G56" s="370"/>
      <c r="H56" s="115"/>
      <c r="I56" s="111">
        <f>SUMIF($G$78:$G$92,"PT 7",$N$78:$N$92)</f>
        <v>0</v>
      </c>
      <c r="J56" s="368" t="s">
        <v>52</v>
      </c>
      <c r="K56" s="369"/>
      <c r="L56" s="370"/>
      <c r="M56" s="370"/>
      <c r="N56" s="115"/>
      <c r="O56" s="111">
        <f>SUMIF($G$78:$G$92,"PT 8",$N$78:$N$92)</f>
        <v>0</v>
      </c>
    </row>
    <row r="57" spans="4:15" s="11" customFormat="1" ht="15" customHeight="1" x14ac:dyDescent="0.25">
      <c r="D57" s="368" t="s">
        <v>12</v>
      </c>
      <c r="E57" s="369"/>
      <c r="F57" s="370"/>
      <c r="G57" s="370"/>
      <c r="H57" s="115"/>
      <c r="I57" s="118"/>
      <c r="J57" s="368" t="s">
        <v>12</v>
      </c>
      <c r="K57" s="369"/>
      <c r="L57" s="370"/>
      <c r="M57" s="370"/>
      <c r="N57" s="115"/>
      <c r="O57" s="118"/>
    </row>
    <row r="58" spans="4:15" s="11" customFormat="1" ht="15" customHeight="1" x14ac:dyDescent="0.25">
      <c r="D58" s="368" t="s">
        <v>53</v>
      </c>
      <c r="E58" s="369"/>
      <c r="F58" s="370"/>
      <c r="G58" s="370"/>
      <c r="H58" s="115"/>
      <c r="I58" s="118"/>
      <c r="J58" s="368" t="s">
        <v>53</v>
      </c>
      <c r="K58" s="369"/>
      <c r="L58" s="370"/>
      <c r="M58" s="370"/>
      <c r="N58" s="115"/>
      <c r="O58" s="118"/>
    </row>
    <row r="59" spans="4:15" s="11" customFormat="1" ht="15" customHeight="1" x14ac:dyDescent="0.25">
      <c r="D59" s="368" t="s">
        <v>9</v>
      </c>
      <c r="E59" s="369"/>
      <c r="F59" s="370"/>
      <c r="G59" s="370"/>
      <c r="H59" s="115"/>
      <c r="I59" s="118"/>
      <c r="J59" s="368" t="s">
        <v>9</v>
      </c>
      <c r="K59" s="369"/>
      <c r="L59" s="370"/>
      <c r="M59" s="370"/>
      <c r="N59" s="115"/>
      <c r="O59" s="118"/>
    </row>
    <row r="60" spans="4:15" s="11" customFormat="1" ht="15" customHeight="1" x14ac:dyDescent="0.25">
      <c r="D60" s="368" t="s">
        <v>149</v>
      </c>
      <c r="E60" s="369"/>
      <c r="F60" s="370"/>
      <c r="G60" s="370"/>
      <c r="H60" s="115"/>
      <c r="I60" s="118"/>
      <c r="J60" s="368" t="s">
        <v>149</v>
      </c>
      <c r="K60" s="369"/>
      <c r="L60" s="370"/>
      <c r="M60" s="370"/>
      <c r="N60" s="115"/>
      <c r="O60" s="118"/>
    </row>
    <row r="61" spans="4:15" s="11" customFormat="1" ht="15" customHeight="1" thickBot="1" x14ac:dyDescent="0.3">
      <c r="D61" s="381"/>
      <c r="E61" s="382"/>
      <c r="F61" s="382"/>
      <c r="G61" s="112" t="s">
        <v>0</v>
      </c>
      <c r="H61" s="113">
        <f>SUM(H55:H60)</f>
        <v>0</v>
      </c>
      <c r="I61" s="114">
        <f>SUM(I55:I60)</f>
        <v>0</v>
      </c>
      <c r="J61" s="381"/>
      <c r="K61" s="382"/>
      <c r="L61" s="382"/>
      <c r="M61" s="112" t="s">
        <v>0</v>
      </c>
      <c r="N61" s="113">
        <f>SUM(N55:N60)</f>
        <v>0</v>
      </c>
      <c r="O61" s="114">
        <f>SUM(O55:O60)</f>
        <v>0</v>
      </c>
    </row>
    <row r="62" spans="4:15" s="11" customFormat="1" ht="15" customHeight="1" x14ac:dyDescent="0.25">
      <c r="J62" s="44"/>
      <c r="K62" s="44"/>
      <c r="L62" s="44"/>
      <c r="M62" s="44"/>
      <c r="N62" s="44"/>
      <c r="O62" s="44"/>
    </row>
    <row r="63" spans="4:15" s="11" customFormat="1" ht="15" customHeight="1" thickBot="1" x14ac:dyDescent="0.3">
      <c r="J63" s="44"/>
      <c r="K63" s="44"/>
      <c r="L63" s="44"/>
      <c r="M63" s="44"/>
      <c r="N63" s="44"/>
      <c r="O63" s="44"/>
    </row>
    <row r="64" spans="4:15" s="11" customFormat="1" ht="20.100000000000001" customHeight="1" x14ac:dyDescent="0.25">
      <c r="D64" s="344" t="s">
        <v>33</v>
      </c>
      <c r="E64" s="345"/>
      <c r="F64" s="346" t="str">
        <f>UPPER('Presupuesto Total'!$C$20)</f>
        <v/>
      </c>
      <c r="G64" s="346"/>
      <c r="H64" s="346"/>
      <c r="I64" s="347"/>
      <c r="J64" s="344" t="s">
        <v>34</v>
      </c>
      <c r="K64" s="345"/>
      <c r="L64" s="346" t="str">
        <f>UPPER('Presupuesto Total'!$C$21)</f>
        <v/>
      </c>
      <c r="M64" s="346"/>
      <c r="N64" s="346"/>
      <c r="O64" s="347"/>
    </row>
    <row r="65" spans="3:20" s="11" customFormat="1" ht="60" customHeight="1" x14ac:dyDescent="0.25">
      <c r="D65" s="371" t="s">
        <v>128</v>
      </c>
      <c r="E65" s="372"/>
      <c r="F65" s="373" t="s">
        <v>129</v>
      </c>
      <c r="G65" s="373"/>
      <c r="H65" s="85" t="s">
        <v>24</v>
      </c>
      <c r="I65" s="75" t="s">
        <v>23</v>
      </c>
      <c r="J65" s="371" t="s">
        <v>128</v>
      </c>
      <c r="K65" s="372"/>
      <c r="L65" s="373" t="s">
        <v>129</v>
      </c>
      <c r="M65" s="373"/>
      <c r="N65" s="85" t="s">
        <v>24</v>
      </c>
      <c r="O65" s="75" t="s">
        <v>23</v>
      </c>
    </row>
    <row r="66" spans="3:20" s="11" customFormat="1" ht="15" customHeight="1" x14ac:dyDescent="0.25">
      <c r="D66" s="368" t="s">
        <v>8</v>
      </c>
      <c r="E66" s="369"/>
      <c r="F66" s="370"/>
      <c r="G66" s="370"/>
      <c r="H66" s="115"/>
      <c r="I66" s="118"/>
      <c r="J66" s="368" t="s">
        <v>8</v>
      </c>
      <c r="K66" s="369"/>
      <c r="L66" s="370"/>
      <c r="M66" s="370"/>
      <c r="N66" s="115"/>
      <c r="O66" s="118"/>
    </row>
    <row r="67" spans="3:20" s="11" customFormat="1" ht="15" customHeight="1" x14ac:dyDescent="0.25">
      <c r="D67" s="368" t="s">
        <v>52</v>
      </c>
      <c r="E67" s="369"/>
      <c r="F67" s="370"/>
      <c r="G67" s="370"/>
      <c r="H67" s="115"/>
      <c r="I67" s="111">
        <f>SUMIF($G$78:$G$92,"PT 9",$N$78:$N$92)</f>
        <v>0</v>
      </c>
      <c r="J67" s="368" t="s">
        <v>52</v>
      </c>
      <c r="K67" s="369"/>
      <c r="L67" s="370"/>
      <c r="M67" s="370"/>
      <c r="N67" s="115"/>
      <c r="O67" s="111">
        <f>SUMIF($G$78:$G$92,"PT 10",$N$78:$N$92)</f>
        <v>0</v>
      </c>
    </row>
    <row r="68" spans="3:20" s="11" customFormat="1" ht="15" customHeight="1" x14ac:dyDescent="0.25">
      <c r="D68" s="368" t="s">
        <v>12</v>
      </c>
      <c r="E68" s="369"/>
      <c r="F68" s="370"/>
      <c r="G68" s="370"/>
      <c r="H68" s="115"/>
      <c r="I68" s="118"/>
      <c r="J68" s="368" t="s">
        <v>12</v>
      </c>
      <c r="K68" s="369"/>
      <c r="L68" s="370"/>
      <c r="M68" s="370"/>
      <c r="N68" s="115"/>
      <c r="O68" s="118"/>
    </row>
    <row r="69" spans="3:20" s="11" customFormat="1" ht="15" customHeight="1" x14ac:dyDescent="0.25">
      <c r="D69" s="368" t="s">
        <v>53</v>
      </c>
      <c r="E69" s="369"/>
      <c r="F69" s="370"/>
      <c r="G69" s="370"/>
      <c r="H69" s="115"/>
      <c r="I69" s="118"/>
      <c r="J69" s="368" t="s">
        <v>53</v>
      </c>
      <c r="K69" s="369"/>
      <c r="L69" s="370"/>
      <c r="M69" s="370"/>
      <c r="N69" s="115"/>
      <c r="O69" s="118"/>
    </row>
    <row r="70" spans="3:20" s="11" customFormat="1" ht="15" customHeight="1" x14ac:dyDescent="0.25">
      <c r="D70" s="368" t="s">
        <v>9</v>
      </c>
      <c r="E70" s="369"/>
      <c r="F70" s="370"/>
      <c r="G70" s="370"/>
      <c r="H70" s="115"/>
      <c r="I70" s="118"/>
      <c r="J70" s="368" t="s">
        <v>9</v>
      </c>
      <c r="K70" s="369"/>
      <c r="L70" s="370"/>
      <c r="M70" s="370"/>
      <c r="N70" s="115"/>
      <c r="O70" s="118"/>
    </row>
    <row r="71" spans="3:20" s="11" customFormat="1" ht="15" customHeight="1" x14ac:dyDescent="0.25">
      <c r="D71" s="368" t="s">
        <v>149</v>
      </c>
      <c r="E71" s="369"/>
      <c r="F71" s="370"/>
      <c r="G71" s="370"/>
      <c r="H71" s="115"/>
      <c r="I71" s="118"/>
      <c r="J71" s="368" t="s">
        <v>149</v>
      </c>
      <c r="K71" s="369"/>
      <c r="L71" s="370"/>
      <c r="M71" s="370"/>
      <c r="N71" s="115"/>
      <c r="O71" s="118"/>
    </row>
    <row r="72" spans="3:20" s="11" customFormat="1" ht="15" customHeight="1" thickBot="1" x14ac:dyDescent="0.3">
      <c r="D72" s="381"/>
      <c r="E72" s="382"/>
      <c r="F72" s="382"/>
      <c r="G72" s="112" t="s">
        <v>0</v>
      </c>
      <c r="H72" s="113">
        <f>SUM(H66:H71)</f>
        <v>0</v>
      </c>
      <c r="I72" s="114">
        <f>SUM(I66:I71)</f>
        <v>0</v>
      </c>
      <c r="J72" s="381"/>
      <c r="K72" s="382"/>
      <c r="L72" s="382"/>
      <c r="M72" s="112" t="s">
        <v>0</v>
      </c>
      <c r="N72" s="113">
        <f>SUM(N66:N71)</f>
        <v>0</v>
      </c>
      <c r="O72" s="114">
        <f>SUM(O66:O71)</f>
        <v>0</v>
      </c>
    </row>
    <row r="73" spans="3:20" s="49" customFormat="1" ht="15" customHeight="1" x14ac:dyDescent="0.25">
      <c r="J73" s="50"/>
      <c r="K73" s="50"/>
      <c r="L73" s="50"/>
      <c r="M73" s="50"/>
      <c r="N73" s="50"/>
      <c r="O73" s="50"/>
    </row>
    <row r="74" spans="3:20" s="51" customFormat="1" ht="21.75" customHeight="1" thickBot="1" x14ac:dyDescent="0.3">
      <c r="D74" s="388" t="s">
        <v>107</v>
      </c>
      <c r="E74" s="388"/>
      <c r="F74" s="388"/>
      <c r="G74" s="388"/>
      <c r="H74" s="388"/>
      <c r="I74" s="388"/>
      <c r="J74" s="388"/>
      <c r="K74" s="388"/>
      <c r="L74" s="388"/>
      <c r="M74" s="388"/>
      <c r="N74" s="388"/>
      <c r="O74" s="388"/>
      <c r="P74" s="49"/>
    </row>
    <row r="75" spans="3:20" s="203" customFormat="1" ht="21.75" customHeight="1" thickTop="1" x14ac:dyDescent="0.25">
      <c r="D75" s="204"/>
      <c r="E75" s="204"/>
      <c r="F75" s="204"/>
      <c r="G75" s="204"/>
      <c r="H75" s="204"/>
      <c r="I75" s="204"/>
      <c r="J75" s="204"/>
      <c r="K75" s="204"/>
      <c r="L75" s="204"/>
      <c r="M75" s="204"/>
      <c r="N75" s="204"/>
      <c r="O75" s="204"/>
      <c r="P75" s="205"/>
    </row>
    <row r="76" spans="3:20" ht="14.25" customHeight="1" x14ac:dyDescent="0.25">
      <c r="E76" s="204"/>
      <c r="K76" s="204"/>
      <c r="L76" s="204"/>
      <c r="M76" s="204"/>
      <c r="N76" s="204"/>
      <c r="O76" s="51"/>
      <c r="P76" s="51"/>
      <c r="Q76" s="51"/>
      <c r="R76" s="51"/>
      <c r="S76" s="51"/>
      <c r="T76" s="51"/>
    </row>
    <row r="77" spans="3:20" ht="60" x14ac:dyDescent="0.25">
      <c r="D77" s="176" t="s">
        <v>108</v>
      </c>
      <c r="E77" s="177" t="s">
        <v>124</v>
      </c>
      <c r="F77" s="177" t="s">
        <v>109</v>
      </c>
      <c r="G77" s="177" t="s">
        <v>110</v>
      </c>
      <c r="H77" s="177" t="s">
        <v>93</v>
      </c>
      <c r="I77" s="177" t="s">
        <v>111</v>
      </c>
      <c r="J77" s="177" t="s">
        <v>127</v>
      </c>
      <c r="K77" s="177" t="s">
        <v>114</v>
      </c>
      <c r="L77" s="177" t="s">
        <v>131</v>
      </c>
      <c r="M77" s="177" t="s">
        <v>126</v>
      </c>
      <c r="N77" s="177" t="s">
        <v>125</v>
      </c>
      <c r="O77" s="51"/>
      <c r="P77" s="51"/>
      <c r="Q77" s="51"/>
      <c r="R77" s="51"/>
    </row>
    <row r="78" spans="3:20" ht="18.75" x14ac:dyDescent="0.25">
      <c r="C78" s="178">
        <v>1</v>
      </c>
      <c r="D78" s="191"/>
      <c r="E78" s="191"/>
      <c r="F78" s="192"/>
      <c r="G78" s="192"/>
      <c r="H78" s="193"/>
      <c r="I78" s="194"/>
      <c r="J78" s="194"/>
      <c r="K78" s="195"/>
      <c r="L78" s="198" t="str">
        <f t="shared" ref="L78:L92" si="0">IFERROR((100/K78/100),"")</f>
        <v/>
      </c>
      <c r="M78" s="197"/>
      <c r="N78" s="180" t="str">
        <f>IFERROR((J78*L78*M78/12),"")</f>
        <v/>
      </c>
      <c r="O78" s="51"/>
      <c r="P78" s="51"/>
      <c r="Q78" s="51"/>
      <c r="R78" s="51"/>
    </row>
    <row r="79" spans="3:20" ht="18.75" x14ac:dyDescent="0.25">
      <c r="C79" s="178">
        <v>2</v>
      </c>
      <c r="D79" s="191"/>
      <c r="E79" s="191"/>
      <c r="F79" s="192"/>
      <c r="G79" s="192"/>
      <c r="H79" s="193"/>
      <c r="I79" s="194"/>
      <c r="J79" s="194"/>
      <c r="K79" s="195"/>
      <c r="L79" s="198" t="str">
        <f t="shared" si="0"/>
        <v/>
      </c>
      <c r="M79" s="197"/>
      <c r="N79" s="180" t="str">
        <f t="shared" ref="N79:N92" si="1">IFERROR((J79*L79*M79/12),"")</f>
        <v/>
      </c>
      <c r="O79" s="51"/>
      <c r="P79" s="51"/>
      <c r="Q79" s="51"/>
      <c r="R79" s="51"/>
    </row>
    <row r="80" spans="3:20" ht="18.75" x14ac:dyDescent="0.25">
      <c r="C80" s="178">
        <v>3</v>
      </c>
      <c r="D80" s="191"/>
      <c r="E80" s="191"/>
      <c r="F80" s="192"/>
      <c r="G80" s="192"/>
      <c r="H80" s="193"/>
      <c r="I80" s="194"/>
      <c r="J80" s="194"/>
      <c r="K80" s="195"/>
      <c r="L80" s="198" t="str">
        <f t="shared" si="0"/>
        <v/>
      </c>
      <c r="M80" s="197"/>
      <c r="N80" s="180" t="str">
        <f t="shared" si="1"/>
        <v/>
      </c>
      <c r="O80" s="51"/>
      <c r="P80" s="51"/>
      <c r="Q80" s="51"/>
      <c r="R80" s="51"/>
    </row>
    <row r="81" spans="3:18" ht="18.75" x14ac:dyDescent="0.25">
      <c r="C81" s="178">
        <v>4</v>
      </c>
      <c r="D81" s="191"/>
      <c r="E81" s="191"/>
      <c r="F81" s="192"/>
      <c r="G81" s="192"/>
      <c r="H81" s="193"/>
      <c r="I81" s="194"/>
      <c r="J81" s="194"/>
      <c r="K81" s="195"/>
      <c r="L81" s="198" t="str">
        <f t="shared" si="0"/>
        <v/>
      </c>
      <c r="M81" s="197"/>
      <c r="N81" s="180" t="str">
        <f t="shared" si="1"/>
        <v/>
      </c>
      <c r="O81" s="51"/>
      <c r="P81" s="51"/>
      <c r="Q81" s="51"/>
      <c r="R81" s="51"/>
    </row>
    <row r="82" spans="3:18" ht="18.75" x14ac:dyDescent="0.25">
      <c r="C82" s="178">
        <v>5</v>
      </c>
      <c r="D82" s="192"/>
      <c r="E82" s="192"/>
      <c r="F82" s="192"/>
      <c r="G82" s="192"/>
      <c r="H82" s="193"/>
      <c r="I82" s="194"/>
      <c r="J82" s="194"/>
      <c r="K82" s="195"/>
      <c r="L82" s="198" t="str">
        <f t="shared" si="0"/>
        <v/>
      </c>
      <c r="M82" s="197"/>
      <c r="N82" s="180" t="str">
        <f t="shared" si="1"/>
        <v/>
      </c>
      <c r="O82" s="51"/>
      <c r="P82" s="51"/>
      <c r="Q82" s="51"/>
      <c r="R82" s="51"/>
    </row>
    <row r="83" spans="3:18" ht="18.75" x14ac:dyDescent="0.25">
      <c r="C83" s="178">
        <v>6</v>
      </c>
      <c r="D83" s="192"/>
      <c r="E83" s="192"/>
      <c r="F83" s="192"/>
      <c r="G83" s="192"/>
      <c r="H83" s="193"/>
      <c r="I83" s="194"/>
      <c r="J83" s="194"/>
      <c r="K83" s="195"/>
      <c r="L83" s="198" t="str">
        <f t="shared" si="0"/>
        <v/>
      </c>
      <c r="M83" s="197"/>
      <c r="N83" s="180" t="str">
        <f t="shared" si="1"/>
        <v/>
      </c>
      <c r="O83" s="51"/>
      <c r="P83" s="51"/>
      <c r="Q83" s="51"/>
      <c r="R83" s="51"/>
    </row>
    <row r="84" spans="3:18" ht="18.75" x14ac:dyDescent="0.25">
      <c r="C84" s="178">
        <v>7</v>
      </c>
      <c r="D84" s="192"/>
      <c r="E84" s="192"/>
      <c r="F84" s="192"/>
      <c r="G84" s="192"/>
      <c r="H84" s="193"/>
      <c r="I84" s="194"/>
      <c r="J84" s="194"/>
      <c r="K84" s="195"/>
      <c r="L84" s="198" t="str">
        <f t="shared" si="0"/>
        <v/>
      </c>
      <c r="M84" s="197"/>
      <c r="N84" s="180" t="str">
        <f t="shared" si="1"/>
        <v/>
      </c>
      <c r="O84" s="51"/>
      <c r="P84" s="51"/>
      <c r="Q84" s="51"/>
      <c r="R84" s="51"/>
    </row>
    <row r="85" spans="3:18" ht="18.75" x14ac:dyDescent="0.25">
      <c r="C85" s="178">
        <v>8</v>
      </c>
      <c r="D85" s="192"/>
      <c r="E85" s="192"/>
      <c r="F85" s="192"/>
      <c r="G85" s="192"/>
      <c r="H85" s="193"/>
      <c r="I85" s="194"/>
      <c r="J85" s="194"/>
      <c r="K85" s="195"/>
      <c r="L85" s="198" t="str">
        <f t="shared" si="0"/>
        <v/>
      </c>
      <c r="M85" s="197"/>
      <c r="N85" s="180" t="str">
        <f t="shared" si="1"/>
        <v/>
      </c>
      <c r="O85" s="51"/>
      <c r="P85" s="51"/>
      <c r="Q85" s="51"/>
      <c r="R85" s="51"/>
    </row>
    <row r="86" spans="3:18" ht="18.75" x14ac:dyDescent="0.25">
      <c r="C86" s="178">
        <v>9</v>
      </c>
      <c r="D86" s="192"/>
      <c r="E86" s="192"/>
      <c r="F86" s="192"/>
      <c r="G86" s="192"/>
      <c r="H86" s="193"/>
      <c r="I86" s="194"/>
      <c r="J86" s="194"/>
      <c r="K86" s="195"/>
      <c r="L86" s="198" t="str">
        <f t="shared" si="0"/>
        <v/>
      </c>
      <c r="M86" s="197"/>
      <c r="N86" s="180" t="str">
        <f t="shared" si="1"/>
        <v/>
      </c>
      <c r="O86" s="51"/>
      <c r="P86" s="51"/>
      <c r="Q86" s="51"/>
      <c r="R86" s="51"/>
    </row>
    <row r="87" spans="3:18" ht="18.75" x14ac:dyDescent="0.25">
      <c r="C87" s="178">
        <v>10</v>
      </c>
      <c r="D87" s="192"/>
      <c r="E87" s="192"/>
      <c r="F87" s="192"/>
      <c r="G87" s="192"/>
      <c r="H87" s="193"/>
      <c r="I87" s="194"/>
      <c r="J87" s="194"/>
      <c r="K87" s="195"/>
      <c r="L87" s="198" t="str">
        <f t="shared" si="0"/>
        <v/>
      </c>
      <c r="M87" s="197"/>
      <c r="N87" s="180" t="str">
        <f t="shared" si="1"/>
        <v/>
      </c>
      <c r="O87" s="51"/>
      <c r="P87" s="51"/>
      <c r="Q87" s="51"/>
      <c r="R87" s="51"/>
    </row>
    <row r="88" spans="3:18" ht="18.75" x14ac:dyDescent="0.25">
      <c r="C88" s="178">
        <v>11</v>
      </c>
      <c r="D88" s="192"/>
      <c r="E88" s="192"/>
      <c r="F88" s="192"/>
      <c r="G88" s="192"/>
      <c r="H88" s="193"/>
      <c r="I88" s="194"/>
      <c r="J88" s="194"/>
      <c r="K88" s="195"/>
      <c r="L88" s="198" t="str">
        <f>IFERROR((100/K88/100),"")</f>
        <v/>
      </c>
      <c r="M88" s="197"/>
      <c r="N88" s="180" t="str">
        <f>IFERROR((J88*L88*M88/12),"")</f>
        <v/>
      </c>
      <c r="O88" s="51"/>
      <c r="P88" s="51"/>
      <c r="Q88" s="51"/>
      <c r="R88" s="51"/>
    </row>
    <row r="89" spans="3:18" ht="18.75" x14ac:dyDescent="0.25">
      <c r="C89" s="178">
        <v>12</v>
      </c>
      <c r="D89" s="192"/>
      <c r="E89" s="192"/>
      <c r="F89" s="192"/>
      <c r="G89" s="192"/>
      <c r="H89" s="193"/>
      <c r="I89" s="194"/>
      <c r="J89" s="194"/>
      <c r="K89" s="195"/>
      <c r="L89" s="198" t="str">
        <f t="shared" si="0"/>
        <v/>
      </c>
      <c r="M89" s="197"/>
      <c r="N89" s="180" t="str">
        <f t="shared" si="1"/>
        <v/>
      </c>
      <c r="O89" s="51"/>
      <c r="P89" s="51"/>
      <c r="Q89" s="51"/>
      <c r="R89" s="51"/>
    </row>
    <row r="90" spans="3:18" ht="18.75" x14ac:dyDescent="0.25">
      <c r="C90" s="178">
        <v>13</v>
      </c>
      <c r="D90" s="192"/>
      <c r="E90" s="192"/>
      <c r="F90" s="192"/>
      <c r="G90" s="192"/>
      <c r="H90" s="193"/>
      <c r="I90" s="194"/>
      <c r="J90" s="194"/>
      <c r="K90" s="195"/>
      <c r="L90" s="198" t="str">
        <f>IFERROR((100/K90/100),"")</f>
        <v/>
      </c>
      <c r="M90" s="197"/>
      <c r="N90" s="180" t="str">
        <f>IFERROR((J90*L90*M90/12),"")</f>
        <v/>
      </c>
      <c r="O90" s="51"/>
      <c r="P90" s="51"/>
      <c r="Q90" s="51"/>
      <c r="R90" s="51"/>
    </row>
    <row r="91" spans="3:18" ht="18.75" x14ac:dyDescent="0.25">
      <c r="C91" s="178">
        <v>14</v>
      </c>
      <c r="D91" s="192"/>
      <c r="E91" s="192"/>
      <c r="F91" s="192"/>
      <c r="G91" s="192"/>
      <c r="H91" s="193"/>
      <c r="I91" s="194"/>
      <c r="J91" s="194"/>
      <c r="K91" s="195"/>
      <c r="L91" s="198" t="str">
        <f t="shared" si="0"/>
        <v/>
      </c>
      <c r="M91" s="197"/>
      <c r="N91" s="180" t="str">
        <f t="shared" si="1"/>
        <v/>
      </c>
      <c r="O91" s="51"/>
      <c r="P91" s="51"/>
      <c r="Q91" s="51"/>
      <c r="R91" s="51"/>
    </row>
    <row r="92" spans="3:18" s="49" customFormat="1" ht="15" customHeight="1" x14ac:dyDescent="0.25">
      <c r="C92" s="178">
        <v>15</v>
      </c>
      <c r="D92" s="192"/>
      <c r="E92" s="192"/>
      <c r="F92" s="192"/>
      <c r="G92" s="192"/>
      <c r="H92" s="193"/>
      <c r="I92" s="194"/>
      <c r="J92" s="194"/>
      <c r="K92" s="195"/>
      <c r="L92" s="198" t="str">
        <f t="shared" si="0"/>
        <v/>
      </c>
      <c r="M92" s="197"/>
      <c r="N92" s="180" t="str">
        <f t="shared" si="1"/>
        <v/>
      </c>
      <c r="O92" s="50"/>
    </row>
    <row r="93" spans="3:18" s="49" customFormat="1" ht="15" customHeight="1" x14ac:dyDescent="0.25">
      <c r="D93" s="184"/>
      <c r="E93" s="184"/>
      <c r="F93" s="184"/>
      <c r="G93" s="184"/>
      <c r="H93" s="185"/>
      <c r="I93" s="186"/>
      <c r="J93" s="186"/>
      <c r="K93" s="187"/>
      <c r="L93" s="187"/>
      <c r="M93" s="187"/>
      <c r="N93" s="187"/>
      <c r="O93" s="50"/>
    </row>
    <row r="94" spans="3:18" s="49" customFormat="1" ht="15" customHeight="1" x14ac:dyDescent="0.25">
      <c r="D94" s="184"/>
      <c r="E94" s="184"/>
      <c r="F94" s="184"/>
      <c r="G94" s="184"/>
      <c r="H94" s="185"/>
      <c r="I94" s="186"/>
      <c r="J94" s="186"/>
      <c r="K94" s="187"/>
      <c r="L94" s="187"/>
      <c r="M94" s="187"/>
      <c r="N94" s="187"/>
      <c r="O94" s="50"/>
    </row>
    <row r="95" spans="3:18" s="51" customFormat="1" ht="21.75" customHeight="1" thickBot="1" x14ac:dyDescent="0.3">
      <c r="D95" s="388" t="s">
        <v>74</v>
      </c>
      <c r="E95" s="388"/>
      <c r="F95" s="388"/>
      <c r="G95" s="388"/>
      <c r="H95" s="388"/>
      <c r="I95" s="388"/>
      <c r="J95" s="388"/>
      <c r="K95" s="388"/>
      <c r="L95" s="388"/>
      <c r="M95" s="388"/>
      <c r="N95" s="388"/>
      <c r="O95" s="388"/>
      <c r="P95" s="49"/>
    </row>
    <row r="96" spans="3:18" s="51" customFormat="1" ht="15.75" thickTop="1" x14ac:dyDescent="0.25">
      <c r="P96" s="49"/>
      <c r="Q96" s="188"/>
      <c r="R96" s="188"/>
    </row>
    <row r="97" spans="3:18" s="51" customFormat="1" ht="50.1" customHeight="1" x14ac:dyDescent="0.25">
      <c r="D97" s="391" t="s">
        <v>123</v>
      </c>
      <c r="E97" s="391"/>
      <c r="F97" s="13" t="s">
        <v>134</v>
      </c>
      <c r="G97" s="14" t="s">
        <v>133</v>
      </c>
      <c r="H97" s="14" t="s">
        <v>38</v>
      </c>
      <c r="I97" s="15" t="s">
        <v>79</v>
      </c>
    </row>
    <row r="98" spans="3:18" s="51" customFormat="1" ht="39.950000000000003" customHeight="1" x14ac:dyDescent="0.25">
      <c r="D98" s="384" t="s">
        <v>8</v>
      </c>
      <c r="E98" s="385"/>
      <c r="F98" s="24">
        <f>E120</f>
        <v>0</v>
      </c>
      <c r="G98" s="24">
        <f>F120</f>
        <v>0</v>
      </c>
      <c r="H98" s="26">
        <f>$G$19</f>
        <v>0</v>
      </c>
      <c r="I98" s="24">
        <f>G98*H98</f>
        <v>0</v>
      </c>
    </row>
    <row r="99" spans="3:18" s="51" customFormat="1" ht="39.950000000000003" customHeight="1" x14ac:dyDescent="0.25">
      <c r="D99" s="384" t="s">
        <v>52</v>
      </c>
      <c r="E99" s="385"/>
      <c r="F99" s="24">
        <f>G120</f>
        <v>0</v>
      </c>
      <c r="G99" s="24">
        <f>H120</f>
        <v>0</v>
      </c>
      <c r="H99" s="26">
        <f t="shared" ref="H99:H105" si="2">$G$19</f>
        <v>0</v>
      </c>
      <c r="I99" s="24">
        <f t="shared" ref="I99:I104" si="3">G99*H99</f>
        <v>0</v>
      </c>
    </row>
    <row r="100" spans="3:18" s="51" customFormat="1" ht="39.950000000000003" customHeight="1" x14ac:dyDescent="0.25">
      <c r="D100" s="384" t="s">
        <v>12</v>
      </c>
      <c r="E100" s="385"/>
      <c r="F100" s="24">
        <f>I120</f>
        <v>0</v>
      </c>
      <c r="G100" s="24">
        <f>J120</f>
        <v>0</v>
      </c>
      <c r="H100" s="26">
        <f t="shared" si="2"/>
        <v>0</v>
      </c>
      <c r="I100" s="24">
        <f t="shared" si="3"/>
        <v>0</v>
      </c>
    </row>
    <row r="101" spans="3:18" s="51" customFormat="1" ht="39.950000000000003" customHeight="1" x14ac:dyDescent="0.25">
      <c r="D101" s="384" t="s">
        <v>53</v>
      </c>
      <c r="E101" s="385"/>
      <c r="F101" s="24">
        <f>K120</f>
        <v>0</v>
      </c>
      <c r="G101" s="24">
        <f>L120</f>
        <v>0</v>
      </c>
      <c r="H101" s="26">
        <f t="shared" si="2"/>
        <v>0</v>
      </c>
      <c r="I101" s="24">
        <f t="shared" si="3"/>
        <v>0</v>
      </c>
    </row>
    <row r="102" spans="3:18" s="51" customFormat="1" ht="39.950000000000003" customHeight="1" x14ac:dyDescent="0.25">
      <c r="D102" s="384" t="s">
        <v>9</v>
      </c>
      <c r="E102" s="385"/>
      <c r="F102" s="24">
        <f>M120</f>
        <v>0</v>
      </c>
      <c r="G102" s="24">
        <f>N120</f>
        <v>0</v>
      </c>
      <c r="H102" s="26">
        <f t="shared" si="2"/>
        <v>0</v>
      </c>
      <c r="I102" s="24">
        <f t="shared" si="3"/>
        <v>0</v>
      </c>
    </row>
    <row r="103" spans="3:18" s="51" customFormat="1" ht="39.950000000000003" customHeight="1" x14ac:dyDescent="0.25">
      <c r="D103" s="384" t="s">
        <v>149</v>
      </c>
      <c r="E103" s="385"/>
      <c r="F103" s="24">
        <f>O120</f>
        <v>0</v>
      </c>
      <c r="G103" s="24">
        <f>P120</f>
        <v>0</v>
      </c>
      <c r="H103" s="26">
        <f t="shared" si="2"/>
        <v>0</v>
      </c>
      <c r="I103" s="24">
        <f t="shared" si="3"/>
        <v>0</v>
      </c>
    </row>
    <row r="104" spans="3:18" s="51" customFormat="1" ht="39.950000000000003" customHeight="1" x14ac:dyDescent="0.25">
      <c r="D104" s="384" t="s">
        <v>26</v>
      </c>
      <c r="E104" s="385"/>
      <c r="F104" s="24">
        <f>G104</f>
        <v>0</v>
      </c>
      <c r="G104" s="120"/>
      <c r="H104" s="26">
        <f t="shared" si="2"/>
        <v>0</v>
      </c>
      <c r="I104" s="24">
        <f t="shared" si="3"/>
        <v>0</v>
      </c>
    </row>
    <row r="105" spans="3:18" s="51" customFormat="1" ht="39.950000000000003" customHeight="1" x14ac:dyDescent="0.25">
      <c r="D105" s="389" t="s">
        <v>2</v>
      </c>
      <c r="E105" s="390"/>
      <c r="F105" s="25">
        <f>ROUND(SUM(F98:F104),3)</f>
        <v>0</v>
      </c>
      <c r="G105" s="25">
        <f>ROUND(SUM(G98:G104),3)</f>
        <v>0</v>
      </c>
      <c r="H105" s="27">
        <f t="shared" si="2"/>
        <v>0</v>
      </c>
      <c r="I105" s="25">
        <f>ROUND(SUM(I98:I104),3)</f>
        <v>0</v>
      </c>
    </row>
    <row r="106" spans="3:18" s="51" customFormat="1" ht="15" x14ac:dyDescent="0.25">
      <c r="P106" s="49"/>
      <c r="Q106" s="383"/>
      <c r="R106" s="383"/>
    </row>
    <row r="107" spans="3:18" s="51" customFormat="1" ht="15" x14ac:dyDescent="0.25">
      <c r="P107" s="49"/>
      <c r="Q107" s="189"/>
      <c r="R107" s="189"/>
    </row>
    <row r="108" spans="3:18" s="51" customFormat="1" ht="39.75" customHeight="1" x14ac:dyDescent="0.25">
      <c r="C108" s="321" t="s">
        <v>70</v>
      </c>
      <c r="D108" s="321"/>
      <c r="E108" s="386" t="s">
        <v>65</v>
      </c>
      <c r="F108" s="386"/>
      <c r="G108" s="386" t="s">
        <v>152</v>
      </c>
      <c r="H108" s="386"/>
      <c r="I108" s="386" t="s">
        <v>66</v>
      </c>
      <c r="J108" s="386"/>
      <c r="K108" s="386" t="s">
        <v>67</v>
      </c>
      <c r="L108" s="386"/>
      <c r="M108" s="386" t="s">
        <v>68</v>
      </c>
      <c r="N108" s="386"/>
      <c r="O108" s="386" t="s">
        <v>146</v>
      </c>
      <c r="P108" s="386"/>
      <c r="Q108" s="188"/>
      <c r="R108" s="188"/>
    </row>
    <row r="109" spans="3:18" s="51" customFormat="1" ht="41.25" customHeight="1" x14ac:dyDescent="0.25">
      <c r="C109" s="319" t="s">
        <v>69</v>
      </c>
      <c r="D109" s="319"/>
      <c r="E109" s="174" t="s">
        <v>71</v>
      </c>
      <c r="F109" s="174" t="s">
        <v>72</v>
      </c>
      <c r="G109" s="174" t="s">
        <v>71</v>
      </c>
      <c r="H109" s="174" t="s">
        <v>72</v>
      </c>
      <c r="I109" s="174" t="s">
        <v>73</v>
      </c>
      <c r="J109" s="174" t="s">
        <v>72</v>
      </c>
      <c r="K109" s="174" t="s">
        <v>71</v>
      </c>
      <c r="L109" s="174" t="s">
        <v>72</v>
      </c>
      <c r="M109" s="174" t="s">
        <v>71</v>
      </c>
      <c r="N109" s="174" t="s">
        <v>72</v>
      </c>
      <c r="O109" s="174" t="s">
        <v>71</v>
      </c>
      <c r="P109" s="174" t="s">
        <v>72</v>
      </c>
      <c r="Q109" s="383"/>
      <c r="R109" s="383"/>
    </row>
    <row r="110" spans="3:18" s="51" customFormat="1" ht="18.75" x14ac:dyDescent="0.25">
      <c r="C110" s="392" t="str">
        <f>CONCATENATE("PT 1-", F22)</f>
        <v>PT 1-</v>
      </c>
      <c r="D110" s="392"/>
      <c r="E110" s="131">
        <f>H24</f>
        <v>0</v>
      </c>
      <c r="F110" s="131">
        <f>I24</f>
        <v>0</v>
      </c>
      <c r="G110" s="131">
        <f>H25</f>
        <v>0</v>
      </c>
      <c r="H110" s="131">
        <f>I25</f>
        <v>0</v>
      </c>
      <c r="I110" s="131">
        <f>H26</f>
        <v>0</v>
      </c>
      <c r="J110" s="131">
        <f>I26</f>
        <v>0</v>
      </c>
      <c r="K110" s="131">
        <f>H27</f>
        <v>0</v>
      </c>
      <c r="L110" s="131">
        <f>I27</f>
        <v>0</v>
      </c>
      <c r="M110" s="131">
        <f>H28</f>
        <v>0</v>
      </c>
      <c r="N110" s="131">
        <f>I28</f>
        <v>0</v>
      </c>
      <c r="O110" s="131">
        <f>H29</f>
        <v>0</v>
      </c>
      <c r="P110" s="131">
        <f>I29</f>
        <v>0</v>
      </c>
      <c r="Q110" s="188"/>
      <c r="R110" s="188"/>
    </row>
    <row r="111" spans="3:18" s="51" customFormat="1" ht="18.75" customHeight="1" x14ac:dyDescent="0.25">
      <c r="C111" s="392" t="str">
        <f>CONCATENATE("PT 2-", L22)</f>
        <v>PT 2-</v>
      </c>
      <c r="D111" s="392"/>
      <c r="E111" s="131">
        <f>N24</f>
        <v>0</v>
      </c>
      <c r="F111" s="131">
        <f>O24</f>
        <v>0</v>
      </c>
      <c r="G111" s="131">
        <f>N25</f>
        <v>0</v>
      </c>
      <c r="H111" s="131">
        <f>O25</f>
        <v>0</v>
      </c>
      <c r="I111" s="131">
        <f>N26</f>
        <v>0</v>
      </c>
      <c r="J111" s="131">
        <f>O26</f>
        <v>0</v>
      </c>
      <c r="K111" s="131">
        <f>N27</f>
        <v>0</v>
      </c>
      <c r="L111" s="131">
        <f>O27</f>
        <v>0</v>
      </c>
      <c r="M111" s="131">
        <f>N28</f>
        <v>0</v>
      </c>
      <c r="N111" s="131">
        <f>O28</f>
        <v>0</v>
      </c>
      <c r="O111" s="131">
        <f>N29</f>
        <v>0</v>
      </c>
      <c r="P111" s="131">
        <f>O29</f>
        <v>0</v>
      </c>
      <c r="Q111" s="383"/>
      <c r="R111" s="383"/>
    </row>
    <row r="112" spans="3:18" s="51" customFormat="1" ht="18.75" customHeight="1" x14ac:dyDescent="0.25">
      <c r="C112" s="392" t="str">
        <f>CONCATENATE("PT 3-", F33)</f>
        <v>PT 3-</v>
      </c>
      <c r="D112" s="392"/>
      <c r="E112" s="131">
        <f>H35</f>
        <v>0</v>
      </c>
      <c r="F112" s="131">
        <f>I35</f>
        <v>0</v>
      </c>
      <c r="G112" s="131">
        <f>H36</f>
        <v>0</v>
      </c>
      <c r="H112" s="131">
        <f>I36</f>
        <v>0</v>
      </c>
      <c r="I112" s="131">
        <f>H37</f>
        <v>0</v>
      </c>
      <c r="J112" s="131">
        <f>I37</f>
        <v>0</v>
      </c>
      <c r="K112" s="131">
        <f>H38</f>
        <v>0</v>
      </c>
      <c r="L112" s="131">
        <f>I38</f>
        <v>0</v>
      </c>
      <c r="M112" s="131">
        <f>H39</f>
        <v>0</v>
      </c>
      <c r="N112" s="131">
        <f>I39</f>
        <v>0</v>
      </c>
      <c r="O112" s="131">
        <f>H40</f>
        <v>0</v>
      </c>
      <c r="P112" s="131">
        <f>I40</f>
        <v>0</v>
      </c>
      <c r="Q112" s="188"/>
      <c r="R112" s="188"/>
    </row>
    <row r="113" spans="3:18" s="51" customFormat="1" ht="15" customHeight="1" x14ac:dyDescent="0.25">
      <c r="C113" s="392" t="str">
        <f>CONCATENATE("PT 4-", L33)</f>
        <v>PT 4-</v>
      </c>
      <c r="D113" s="392"/>
      <c r="E113" s="131">
        <f>N35</f>
        <v>0</v>
      </c>
      <c r="F113" s="131">
        <f>O35</f>
        <v>0</v>
      </c>
      <c r="G113" s="131">
        <f>N36</f>
        <v>0</v>
      </c>
      <c r="H113" s="131">
        <f>O36</f>
        <v>0</v>
      </c>
      <c r="I113" s="131">
        <f>N37</f>
        <v>0</v>
      </c>
      <c r="J113" s="131">
        <f>O37</f>
        <v>0</v>
      </c>
      <c r="K113" s="131">
        <f>N38</f>
        <v>0</v>
      </c>
      <c r="L113" s="131">
        <f>O38</f>
        <v>0</v>
      </c>
      <c r="M113" s="131">
        <f>N39</f>
        <v>0</v>
      </c>
      <c r="N113" s="131">
        <f>O39</f>
        <v>0</v>
      </c>
      <c r="O113" s="131">
        <f>N40</f>
        <v>0</v>
      </c>
      <c r="P113" s="131">
        <f>O40</f>
        <v>0</v>
      </c>
      <c r="Q113" s="383"/>
      <c r="R113" s="383"/>
    </row>
    <row r="114" spans="3:18" s="51" customFormat="1" ht="18.75" customHeight="1" x14ac:dyDescent="0.25">
      <c r="C114" s="392" t="str">
        <f>CONCATENATE("PT 5-", F43)</f>
        <v>PT 5-</v>
      </c>
      <c r="D114" s="392"/>
      <c r="E114" s="131">
        <f>H45</f>
        <v>0</v>
      </c>
      <c r="F114" s="131">
        <f>I45</f>
        <v>0</v>
      </c>
      <c r="G114" s="131">
        <f>H46</f>
        <v>0</v>
      </c>
      <c r="H114" s="131">
        <f>I46</f>
        <v>0</v>
      </c>
      <c r="I114" s="131">
        <f>H47</f>
        <v>0</v>
      </c>
      <c r="J114" s="131">
        <f>I47</f>
        <v>0</v>
      </c>
      <c r="K114" s="131">
        <f>H48</f>
        <v>0</v>
      </c>
      <c r="L114" s="131">
        <f>I48</f>
        <v>0</v>
      </c>
      <c r="M114" s="131">
        <f>H49</f>
        <v>0</v>
      </c>
      <c r="N114" s="131">
        <f>I49</f>
        <v>0</v>
      </c>
      <c r="O114" s="131">
        <f>H50</f>
        <v>0</v>
      </c>
      <c r="P114" s="131">
        <f>I50</f>
        <v>0</v>
      </c>
      <c r="Q114" s="188"/>
      <c r="R114" s="188"/>
    </row>
    <row r="115" spans="3:18" s="51" customFormat="1" ht="18.75" customHeight="1" x14ac:dyDescent="0.25">
      <c r="C115" s="392" t="str">
        <f>CONCATENATE("PT 6-", L43)</f>
        <v>PT 6-</v>
      </c>
      <c r="D115" s="392"/>
      <c r="E115" s="131">
        <f>N45</f>
        <v>0</v>
      </c>
      <c r="F115" s="131">
        <f>O45</f>
        <v>0</v>
      </c>
      <c r="G115" s="131">
        <f>N46</f>
        <v>0</v>
      </c>
      <c r="H115" s="131">
        <f>O46</f>
        <v>0</v>
      </c>
      <c r="I115" s="131">
        <f>N47</f>
        <v>0</v>
      </c>
      <c r="J115" s="131">
        <f>O47</f>
        <v>0</v>
      </c>
      <c r="K115" s="131">
        <f>N48</f>
        <v>0</v>
      </c>
      <c r="L115" s="131">
        <f>O48</f>
        <v>0</v>
      </c>
      <c r="M115" s="131">
        <f>N49</f>
        <v>0</v>
      </c>
      <c r="N115" s="131">
        <f>O49</f>
        <v>0</v>
      </c>
      <c r="O115" s="131">
        <f>N50</f>
        <v>0</v>
      </c>
      <c r="P115" s="131">
        <f>O50</f>
        <v>0</v>
      </c>
      <c r="Q115" s="383"/>
      <c r="R115" s="383"/>
    </row>
    <row r="116" spans="3:18" s="51" customFormat="1" ht="18.75" customHeight="1" x14ac:dyDescent="0.25">
      <c r="C116" s="392" t="str">
        <f>CONCATENATE("PT 7-", F53)</f>
        <v>PT 7-</v>
      </c>
      <c r="D116" s="392"/>
      <c r="E116" s="131">
        <f>H55</f>
        <v>0</v>
      </c>
      <c r="F116" s="131">
        <f>I55</f>
        <v>0</v>
      </c>
      <c r="G116" s="131">
        <f>H56</f>
        <v>0</v>
      </c>
      <c r="H116" s="131">
        <f>I56</f>
        <v>0</v>
      </c>
      <c r="I116" s="131">
        <f>H57</f>
        <v>0</v>
      </c>
      <c r="J116" s="131">
        <f>I57</f>
        <v>0</v>
      </c>
      <c r="K116" s="131">
        <f>H58</f>
        <v>0</v>
      </c>
      <c r="L116" s="131">
        <f>I58</f>
        <v>0</v>
      </c>
      <c r="M116" s="131">
        <f>H59</f>
        <v>0</v>
      </c>
      <c r="N116" s="131">
        <f>I59</f>
        <v>0</v>
      </c>
      <c r="O116" s="131">
        <f>H60</f>
        <v>0</v>
      </c>
      <c r="P116" s="131">
        <f>I60</f>
        <v>0</v>
      </c>
      <c r="Q116" s="188"/>
      <c r="R116" s="188"/>
    </row>
    <row r="117" spans="3:18" s="51" customFormat="1" ht="18.75" customHeight="1" x14ac:dyDescent="0.25">
      <c r="C117" s="392" t="str">
        <f>CONCATENATE("PT 8-", L53)</f>
        <v>PT 8-</v>
      </c>
      <c r="D117" s="392"/>
      <c r="E117" s="131">
        <f>N55</f>
        <v>0</v>
      </c>
      <c r="F117" s="131">
        <f>O55</f>
        <v>0</v>
      </c>
      <c r="G117" s="131">
        <f>N56</f>
        <v>0</v>
      </c>
      <c r="H117" s="131">
        <f>O56</f>
        <v>0</v>
      </c>
      <c r="I117" s="131">
        <f>N57</f>
        <v>0</v>
      </c>
      <c r="J117" s="131">
        <f>O57</f>
        <v>0</v>
      </c>
      <c r="K117" s="131">
        <f>N58</f>
        <v>0</v>
      </c>
      <c r="L117" s="131">
        <f>O58</f>
        <v>0</v>
      </c>
      <c r="M117" s="131">
        <f>N59</f>
        <v>0</v>
      </c>
      <c r="N117" s="131">
        <f>O59</f>
        <v>0</v>
      </c>
      <c r="O117" s="131">
        <f>N60</f>
        <v>0</v>
      </c>
      <c r="P117" s="131">
        <f>O60</f>
        <v>0</v>
      </c>
      <c r="Q117" s="383"/>
      <c r="R117" s="383"/>
    </row>
    <row r="118" spans="3:18" s="51" customFormat="1" ht="18.75" x14ac:dyDescent="0.25">
      <c r="C118" s="392" t="str">
        <f>CONCATENATE("PT 9-", F64)</f>
        <v>PT 9-</v>
      </c>
      <c r="D118" s="392"/>
      <c r="E118" s="131">
        <f>H66</f>
        <v>0</v>
      </c>
      <c r="F118" s="131">
        <f>I66</f>
        <v>0</v>
      </c>
      <c r="G118" s="131">
        <f>H67</f>
        <v>0</v>
      </c>
      <c r="H118" s="131">
        <f>I67</f>
        <v>0</v>
      </c>
      <c r="I118" s="131">
        <f>H68</f>
        <v>0</v>
      </c>
      <c r="J118" s="131">
        <f>I68</f>
        <v>0</v>
      </c>
      <c r="K118" s="131">
        <f>H69</f>
        <v>0</v>
      </c>
      <c r="L118" s="131">
        <f>I69</f>
        <v>0</v>
      </c>
      <c r="M118" s="131">
        <f>H70</f>
        <v>0</v>
      </c>
      <c r="N118" s="131">
        <f>I70</f>
        <v>0</v>
      </c>
      <c r="O118" s="131">
        <f>H71</f>
        <v>0</v>
      </c>
      <c r="P118" s="131">
        <f>I71</f>
        <v>0</v>
      </c>
      <c r="Q118" s="188"/>
      <c r="R118" s="188"/>
    </row>
    <row r="119" spans="3:18" s="51" customFormat="1" ht="18.75" x14ac:dyDescent="0.25">
      <c r="C119" s="392" t="str">
        <f>CONCATENATE("PT 10-", L64)</f>
        <v>PT 10-</v>
      </c>
      <c r="D119" s="392"/>
      <c r="E119" s="131">
        <f>N66</f>
        <v>0</v>
      </c>
      <c r="F119" s="131">
        <f>O66</f>
        <v>0</v>
      </c>
      <c r="G119" s="131">
        <f>N67</f>
        <v>0</v>
      </c>
      <c r="H119" s="131">
        <f>O67</f>
        <v>0</v>
      </c>
      <c r="I119" s="131">
        <f>N68</f>
        <v>0</v>
      </c>
      <c r="J119" s="131">
        <f>O68</f>
        <v>0</v>
      </c>
      <c r="K119" s="131">
        <f>N69</f>
        <v>0</v>
      </c>
      <c r="L119" s="131">
        <f>O69</f>
        <v>0</v>
      </c>
      <c r="M119" s="131">
        <f>N69</f>
        <v>0</v>
      </c>
      <c r="N119" s="131">
        <f>O70</f>
        <v>0</v>
      </c>
      <c r="O119" s="131">
        <f>N71</f>
        <v>0</v>
      </c>
      <c r="P119" s="131">
        <f>O71</f>
        <v>0</v>
      </c>
      <c r="Q119" s="383"/>
      <c r="R119" s="383"/>
    </row>
    <row r="120" spans="3:18" s="190" customFormat="1" ht="18.75" x14ac:dyDescent="0.25">
      <c r="C120" s="387" t="s">
        <v>2</v>
      </c>
      <c r="D120" s="387"/>
      <c r="E120" s="25">
        <f>ROUND(SUM(E110:E119),3)</f>
        <v>0</v>
      </c>
      <c r="F120" s="25">
        <f>ROUND(SUM(F110:F119),3)</f>
        <v>0</v>
      </c>
      <c r="G120" s="25">
        <f t="shared" ref="G120:P120" si="4">ROUND(SUM(G110:G119),3)</f>
        <v>0</v>
      </c>
      <c r="H120" s="25">
        <f t="shared" si="4"/>
        <v>0</v>
      </c>
      <c r="I120" s="25">
        <f t="shared" si="4"/>
        <v>0</v>
      </c>
      <c r="J120" s="25">
        <f t="shared" si="4"/>
        <v>0</v>
      </c>
      <c r="K120" s="25">
        <f t="shared" si="4"/>
        <v>0</v>
      </c>
      <c r="L120" s="25">
        <f t="shared" si="4"/>
        <v>0</v>
      </c>
      <c r="M120" s="25">
        <f t="shared" si="4"/>
        <v>0</v>
      </c>
      <c r="N120" s="25">
        <f t="shared" si="4"/>
        <v>0</v>
      </c>
      <c r="O120" s="25">
        <f t="shared" si="4"/>
        <v>0</v>
      </c>
      <c r="P120" s="25">
        <f t="shared" si="4"/>
        <v>0</v>
      </c>
      <c r="Q120" s="188"/>
      <c r="R120" s="188"/>
    </row>
    <row r="121" spans="3:18" s="51" customFormat="1" ht="15" x14ac:dyDescent="0.25">
      <c r="Q121" s="383"/>
      <c r="R121" s="383"/>
    </row>
    <row r="122" spans="3:18" s="51" customFormat="1" ht="15" x14ac:dyDescent="0.25">
      <c r="Q122" s="188"/>
      <c r="R122" s="188"/>
    </row>
    <row r="123" spans="3:18" s="51" customFormat="1" ht="50.1" customHeight="1" x14ac:dyDescent="0.25">
      <c r="C123" s="321" t="s">
        <v>69</v>
      </c>
      <c r="D123" s="321"/>
      <c r="E123" s="21" t="s">
        <v>132</v>
      </c>
      <c r="F123" s="12" t="s">
        <v>133</v>
      </c>
      <c r="G123" s="12" t="s">
        <v>38</v>
      </c>
      <c r="H123" s="12" t="s">
        <v>78</v>
      </c>
      <c r="Q123" s="383"/>
      <c r="R123" s="383"/>
    </row>
    <row r="124" spans="3:18" s="51" customFormat="1" ht="24.95" customHeight="1" x14ac:dyDescent="0.25">
      <c r="C124" s="392" t="str">
        <f t="shared" ref="C124:C133" si="5">C110</f>
        <v>PT 1-</v>
      </c>
      <c r="D124" s="392"/>
      <c r="E124" s="131">
        <f t="shared" ref="E124:F133" si="6">E110+G110+I110+K110+M110+O110</f>
        <v>0</v>
      </c>
      <c r="F124" s="131">
        <f t="shared" si="6"/>
        <v>0</v>
      </c>
      <c r="G124" s="132" t="str">
        <f>IF(E124&lt;&gt;0,$G$19,"")</f>
        <v/>
      </c>
      <c r="H124" s="131" t="str">
        <f>IF(E124&lt;&gt;0,F124*$G$19,"")</f>
        <v/>
      </c>
    </row>
    <row r="125" spans="3:18" s="51" customFormat="1" ht="24.95" customHeight="1" x14ac:dyDescent="0.25">
      <c r="C125" s="392" t="str">
        <f t="shared" si="5"/>
        <v>PT 2-</v>
      </c>
      <c r="D125" s="392"/>
      <c r="E125" s="131">
        <f t="shared" si="6"/>
        <v>0</v>
      </c>
      <c r="F125" s="131">
        <f t="shared" si="6"/>
        <v>0</v>
      </c>
      <c r="G125" s="132" t="str">
        <f t="shared" ref="G125:G134" si="7">IF(E125&lt;&gt;0,$G$19,"")</f>
        <v/>
      </c>
      <c r="H125" s="131" t="str">
        <f t="shared" ref="H125:H134" si="8">IF(E125&lt;&gt;0,F125*$G$19,"")</f>
        <v/>
      </c>
    </row>
    <row r="126" spans="3:18" s="51" customFormat="1" ht="24.95" customHeight="1" x14ac:dyDescent="0.25">
      <c r="C126" s="392" t="str">
        <f t="shared" si="5"/>
        <v>PT 3-</v>
      </c>
      <c r="D126" s="392"/>
      <c r="E126" s="131">
        <f t="shared" si="6"/>
        <v>0</v>
      </c>
      <c r="F126" s="131">
        <f t="shared" si="6"/>
        <v>0</v>
      </c>
      <c r="G126" s="132" t="str">
        <f t="shared" si="7"/>
        <v/>
      </c>
      <c r="H126" s="131" t="str">
        <f t="shared" si="8"/>
        <v/>
      </c>
    </row>
    <row r="127" spans="3:18" s="51" customFormat="1" ht="24.95" customHeight="1" x14ac:dyDescent="0.25">
      <c r="C127" s="392" t="str">
        <f t="shared" si="5"/>
        <v>PT 4-</v>
      </c>
      <c r="D127" s="392"/>
      <c r="E127" s="131">
        <f t="shared" si="6"/>
        <v>0</v>
      </c>
      <c r="F127" s="131">
        <f t="shared" si="6"/>
        <v>0</v>
      </c>
      <c r="G127" s="132" t="str">
        <f t="shared" si="7"/>
        <v/>
      </c>
      <c r="H127" s="131" t="str">
        <f t="shared" si="8"/>
        <v/>
      </c>
    </row>
    <row r="128" spans="3:18" s="51" customFormat="1" ht="24.95" customHeight="1" x14ac:dyDescent="0.25">
      <c r="C128" s="392" t="str">
        <f t="shared" si="5"/>
        <v>PT 5-</v>
      </c>
      <c r="D128" s="392"/>
      <c r="E128" s="131">
        <f t="shared" si="6"/>
        <v>0</v>
      </c>
      <c r="F128" s="131">
        <f t="shared" si="6"/>
        <v>0</v>
      </c>
      <c r="G128" s="132" t="str">
        <f t="shared" si="7"/>
        <v/>
      </c>
      <c r="H128" s="131" t="str">
        <f t="shared" si="8"/>
        <v/>
      </c>
    </row>
    <row r="129" spans="3:8" s="51" customFormat="1" ht="24.95" customHeight="1" x14ac:dyDescent="0.25">
      <c r="C129" s="392" t="str">
        <f t="shared" si="5"/>
        <v>PT 6-</v>
      </c>
      <c r="D129" s="392"/>
      <c r="E129" s="131">
        <f t="shared" si="6"/>
        <v>0</v>
      </c>
      <c r="F129" s="131">
        <f t="shared" si="6"/>
        <v>0</v>
      </c>
      <c r="G129" s="132" t="str">
        <f t="shared" si="7"/>
        <v/>
      </c>
      <c r="H129" s="131" t="str">
        <f t="shared" si="8"/>
        <v/>
      </c>
    </row>
    <row r="130" spans="3:8" s="51" customFormat="1" ht="24.95" customHeight="1" x14ac:dyDescent="0.25">
      <c r="C130" s="392" t="str">
        <f t="shared" si="5"/>
        <v>PT 7-</v>
      </c>
      <c r="D130" s="392"/>
      <c r="E130" s="131">
        <f t="shared" si="6"/>
        <v>0</v>
      </c>
      <c r="F130" s="131">
        <f t="shared" si="6"/>
        <v>0</v>
      </c>
      <c r="G130" s="132" t="str">
        <f t="shared" si="7"/>
        <v/>
      </c>
      <c r="H130" s="131" t="str">
        <f t="shared" si="8"/>
        <v/>
      </c>
    </row>
    <row r="131" spans="3:8" s="51" customFormat="1" ht="24.95" customHeight="1" x14ac:dyDescent="0.25">
      <c r="C131" s="392" t="str">
        <f t="shared" si="5"/>
        <v>PT 8-</v>
      </c>
      <c r="D131" s="392"/>
      <c r="E131" s="131">
        <f t="shared" si="6"/>
        <v>0</v>
      </c>
      <c r="F131" s="131">
        <f t="shared" si="6"/>
        <v>0</v>
      </c>
      <c r="G131" s="132" t="str">
        <f t="shared" si="7"/>
        <v/>
      </c>
      <c r="H131" s="131" t="str">
        <f t="shared" si="8"/>
        <v/>
      </c>
    </row>
    <row r="132" spans="3:8" s="51" customFormat="1" ht="24.95" customHeight="1" x14ac:dyDescent="0.25">
      <c r="C132" s="392" t="str">
        <f t="shared" si="5"/>
        <v>PT 9-</v>
      </c>
      <c r="D132" s="392"/>
      <c r="E132" s="131">
        <f t="shared" si="6"/>
        <v>0</v>
      </c>
      <c r="F132" s="131">
        <f t="shared" si="6"/>
        <v>0</v>
      </c>
      <c r="G132" s="132" t="str">
        <f t="shared" si="7"/>
        <v/>
      </c>
      <c r="H132" s="131" t="str">
        <f t="shared" si="8"/>
        <v/>
      </c>
    </row>
    <row r="133" spans="3:8" s="51" customFormat="1" ht="24.95" customHeight="1" x14ac:dyDescent="0.25">
      <c r="C133" s="392" t="str">
        <f t="shared" si="5"/>
        <v>PT 10-</v>
      </c>
      <c r="D133" s="392"/>
      <c r="E133" s="131">
        <f t="shared" si="6"/>
        <v>0</v>
      </c>
      <c r="F133" s="131">
        <f t="shared" si="6"/>
        <v>0</v>
      </c>
      <c r="G133" s="132" t="str">
        <f t="shared" si="7"/>
        <v/>
      </c>
      <c r="H133" s="131" t="str">
        <f t="shared" si="8"/>
        <v/>
      </c>
    </row>
    <row r="134" spans="3:8" s="77" customFormat="1" ht="24.95" customHeight="1" x14ac:dyDescent="0.25">
      <c r="C134" s="322" t="s">
        <v>147</v>
      </c>
      <c r="D134" s="322"/>
      <c r="E134" s="131">
        <f>F104</f>
        <v>0</v>
      </c>
      <c r="F134" s="131">
        <f>G104</f>
        <v>0</v>
      </c>
      <c r="G134" s="132" t="str">
        <f t="shared" si="7"/>
        <v/>
      </c>
      <c r="H134" s="131" t="str">
        <f t="shared" si="8"/>
        <v/>
      </c>
    </row>
    <row r="135" spans="3:8" s="51" customFormat="1" ht="24.95" customHeight="1" x14ac:dyDescent="0.25">
      <c r="C135" s="320" t="s">
        <v>2</v>
      </c>
      <c r="D135" s="320"/>
      <c r="E135" s="25">
        <f>ROUND(SUM(E124:E134),3)</f>
        <v>0</v>
      </c>
      <c r="F135" s="25">
        <f>ROUND(SUM(F124:F134),3)</f>
        <v>0</v>
      </c>
      <c r="G135" s="27">
        <f t="shared" ref="G135" si="9">$G$19</f>
        <v>0</v>
      </c>
      <c r="H135" s="25">
        <f>ROUND(SUM(H124:H134),3)</f>
        <v>0</v>
      </c>
    </row>
    <row r="136" spans="3:8" s="51" customFormat="1" ht="15" x14ac:dyDescent="0.25"/>
    <row r="137" spans="3:8" s="51" customFormat="1" ht="15" x14ac:dyDescent="0.25"/>
    <row r="138" spans="3:8" s="51" customFormat="1" ht="15" x14ac:dyDescent="0.25"/>
    <row r="139" spans="3:8" s="51" customFormat="1" ht="15" x14ac:dyDescent="0.25"/>
    <row r="140" spans="3:8" s="51" customFormat="1" ht="15" x14ac:dyDescent="0.25"/>
    <row r="141" spans="3:8" ht="15" x14ac:dyDescent="0.25"/>
    <row r="142" spans="3:8" ht="15" x14ac:dyDescent="0.25"/>
    <row r="143" spans="3:8" ht="15" x14ac:dyDescent="0.25"/>
    <row r="144" spans="3:8"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sheetData>
  <sheetProtection algorithmName="SHA-512" hashValue="HHMRV4S30ShS4U7KbXrGMprsou94W+I6EeSoWZ0pLCELZXwvec6OrwZcJ0V0vxeQwhkmiwdT0OUf3j4my/qWwA==" saltValue="f5QdpXGlGV9wbM/CrBrGdg==" spinCount="100000" sheet="1" selectLockedCells="1"/>
  <mergeCells count="248">
    <mergeCell ref="D3:L3"/>
    <mergeCell ref="D5:L5"/>
    <mergeCell ref="D7:E7"/>
    <mergeCell ref="F7:H7"/>
    <mergeCell ref="D9:E9"/>
    <mergeCell ref="F9:H9"/>
    <mergeCell ref="D13:F13"/>
    <mergeCell ref="G13:H13"/>
    <mergeCell ref="I13:K13"/>
    <mergeCell ref="D14:F14"/>
    <mergeCell ref="G14:H14"/>
    <mergeCell ref="I14:K14"/>
    <mergeCell ref="D11:F11"/>
    <mergeCell ref="G11:H11"/>
    <mergeCell ref="I11:K11"/>
    <mergeCell ref="D12:F12"/>
    <mergeCell ref="G12:H12"/>
    <mergeCell ref="I12:K12"/>
    <mergeCell ref="D19:F19"/>
    <mergeCell ref="G19:H19"/>
    <mergeCell ref="D22:E22"/>
    <mergeCell ref="F22:I22"/>
    <mergeCell ref="J22:K22"/>
    <mergeCell ref="D15:D17"/>
    <mergeCell ref="E15:F15"/>
    <mergeCell ref="E16:F16"/>
    <mergeCell ref="E17:F17"/>
    <mergeCell ref="G15:H17"/>
    <mergeCell ref="I15:K17"/>
    <mergeCell ref="D25:E25"/>
    <mergeCell ref="F25:G25"/>
    <mergeCell ref="J25:K25"/>
    <mergeCell ref="L25:M25"/>
    <mergeCell ref="D26:E26"/>
    <mergeCell ref="F26:G26"/>
    <mergeCell ref="J26:K26"/>
    <mergeCell ref="L26:M26"/>
    <mergeCell ref="L22:O22"/>
    <mergeCell ref="D23:E23"/>
    <mergeCell ref="F23:G23"/>
    <mergeCell ref="J23:K23"/>
    <mergeCell ref="L23:M23"/>
    <mergeCell ref="D24:E24"/>
    <mergeCell ref="F24:G24"/>
    <mergeCell ref="J24:K24"/>
    <mergeCell ref="L24:M24"/>
    <mergeCell ref="D29:E29"/>
    <mergeCell ref="F29:G29"/>
    <mergeCell ref="J29:K29"/>
    <mergeCell ref="L29:M29"/>
    <mergeCell ref="D30:F30"/>
    <mergeCell ref="J30:L30"/>
    <mergeCell ref="D27:E27"/>
    <mergeCell ref="F27:G27"/>
    <mergeCell ref="J27:K27"/>
    <mergeCell ref="L27:M27"/>
    <mergeCell ref="D28:E28"/>
    <mergeCell ref="F28:G28"/>
    <mergeCell ref="J28:K28"/>
    <mergeCell ref="L28:M28"/>
    <mergeCell ref="D35:E35"/>
    <mergeCell ref="F35:G35"/>
    <mergeCell ref="J35:K35"/>
    <mergeCell ref="L35:M35"/>
    <mergeCell ref="D36:E36"/>
    <mergeCell ref="F36:G36"/>
    <mergeCell ref="J36:K36"/>
    <mergeCell ref="L36:M36"/>
    <mergeCell ref="D33:E33"/>
    <mergeCell ref="F33:I33"/>
    <mergeCell ref="J33:K33"/>
    <mergeCell ref="L33:O33"/>
    <mergeCell ref="D34:E34"/>
    <mergeCell ref="F34:G34"/>
    <mergeCell ref="J34:K34"/>
    <mergeCell ref="L34:M34"/>
    <mergeCell ref="D39:E39"/>
    <mergeCell ref="F39:G39"/>
    <mergeCell ref="J39:K39"/>
    <mergeCell ref="L39:M39"/>
    <mergeCell ref="D40:E40"/>
    <mergeCell ref="F40:G40"/>
    <mergeCell ref="J40:K40"/>
    <mergeCell ref="L40:M40"/>
    <mergeCell ref="D37:E37"/>
    <mergeCell ref="F37:G37"/>
    <mergeCell ref="J37:K37"/>
    <mergeCell ref="L37:M37"/>
    <mergeCell ref="D38:E38"/>
    <mergeCell ref="F38:G38"/>
    <mergeCell ref="J38:K38"/>
    <mergeCell ref="L38:M38"/>
    <mergeCell ref="D44:E44"/>
    <mergeCell ref="F44:G44"/>
    <mergeCell ref="J44:K44"/>
    <mergeCell ref="L44:M44"/>
    <mergeCell ref="D45:E45"/>
    <mergeCell ref="F45:G45"/>
    <mergeCell ref="J45:K45"/>
    <mergeCell ref="L45:M45"/>
    <mergeCell ref="D41:F41"/>
    <mergeCell ref="J41:L41"/>
    <mergeCell ref="D43:E43"/>
    <mergeCell ref="F43:I43"/>
    <mergeCell ref="J43:K43"/>
    <mergeCell ref="L43:O43"/>
    <mergeCell ref="D48:E48"/>
    <mergeCell ref="F48:G48"/>
    <mergeCell ref="J48:K48"/>
    <mergeCell ref="L48:M48"/>
    <mergeCell ref="D49:E49"/>
    <mergeCell ref="F49:G49"/>
    <mergeCell ref="J49:K49"/>
    <mergeCell ref="L49:M49"/>
    <mergeCell ref="D46:E46"/>
    <mergeCell ref="F46:G46"/>
    <mergeCell ref="J46:K46"/>
    <mergeCell ref="L46:M46"/>
    <mergeCell ref="D47:E47"/>
    <mergeCell ref="F47:G47"/>
    <mergeCell ref="J47:K47"/>
    <mergeCell ref="L47:M47"/>
    <mergeCell ref="D53:E53"/>
    <mergeCell ref="F53:I53"/>
    <mergeCell ref="J53:K53"/>
    <mergeCell ref="L53:O53"/>
    <mergeCell ref="D54:E54"/>
    <mergeCell ref="F54:G54"/>
    <mergeCell ref="J54:K54"/>
    <mergeCell ref="L54:M54"/>
    <mergeCell ref="D50:E50"/>
    <mergeCell ref="F50:G50"/>
    <mergeCell ref="J50:K50"/>
    <mergeCell ref="L50:M50"/>
    <mergeCell ref="D51:F51"/>
    <mergeCell ref="J51:L51"/>
    <mergeCell ref="D57:E57"/>
    <mergeCell ref="F57:G57"/>
    <mergeCell ref="J57:K57"/>
    <mergeCell ref="L57:M57"/>
    <mergeCell ref="D58:E58"/>
    <mergeCell ref="F58:G58"/>
    <mergeCell ref="J58:K58"/>
    <mergeCell ref="L58:M58"/>
    <mergeCell ref="D55:E55"/>
    <mergeCell ref="F55:G55"/>
    <mergeCell ref="J55:K55"/>
    <mergeCell ref="L55:M55"/>
    <mergeCell ref="D56:E56"/>
    <mergeCell ref="F56:G56"/>
    <mergeCell ref="J56:K56"/>
    <mergeCell ref="L56:M56"/>
    <mergeCell ref="D61:F61"/>
    <mergeCell ref="J61:L61"/>
    <mergeCell ref="D64:E64"/>
    <mergeCell ref="F64:I64"/>
    <mergeCell ref="J64:K64"/>
    <mergeCell ref="L64:O64"/>
    <mergeCell ref="D59:E59"/>
    <mergeCell ref="F59:G59"/>
    <mergeCell ref="J59:K59"/>
    <mergeCell ref="L59:M59"/>
    <mergeCell ref="D60:E60"/>
    <mergeCell ref="F60:G60"/>
    <mergeCell ref="J60:K60"/>
    <mergeCell ref="L60:M60"/>
    <mergeCell ref="D67:E67"/>
    <mergeCell ref="F67:G67"/>
    <mergeCell ref="J67:K67"/>
    <mergeCell ref="L67:M67"/>
    <mergeCell ref="D68:E68"/>
    <mergeCell ref="F68:G68"/>
    <mergeCell ref="J68:K68"/>
    <mergeCell ref="L68:M68"/>
    <mergeCell ref="D65:E65"/>
    <mergeCell ref="F65:G65"/>
    <mergeCell ref="J65:K65"/>
    <mergeCell ref="L65:M65"/>
    <mergeCell ref="D66:E66"/>
    <mergeCell ref="F66:G66"/>
    <mergeCell ref="J66:K66"/>
    <mergeCell ref="L66:M66"/>
    <mergeCell ref="D71:E71"/>
    <mergeCell ref="F71:G71"/>
    <mergeCell ref="J71:K71"/>
    <mergeCell ref="L71:M71"/>
    <mergeCell ref="D72:F72"/>
    <mergeCell ref="J72:L72"/>
    <mergeCell ref="D69:E69"/>
    <mergeCell ref="F69:G69"/>
    <mergeCell ref="J69:K69"/>
    <mergeCell ref="L69:M69"/>
    <mergeCell ref="D70:E70"/>
    <mergeCell ref="F70:G70"/>
    <mergeCell ref="J70:K70"/>
    <mergeCell ref="L70:M70"/>
    <mergeCell ref="D101:E101"/>
    <mergeCell ref="D102:E102"/>
    <mergeCell ref="D103:E103"/>
    <mergeCell ref="D104:E104"/>
    <mergeCell ref="D105:E105"/>
    <mergeCell ref="Q106:R106"/>
    <mergeCell ref="D74:O74"/>
    <mergeCell ref="D95:O95"/>
    <mergeCell ref="D97:E97"/>
    <mergeCell ref="D98:E98"/>
    <mergeCell ref="D99:E99"/>
    <mergeCell ref="D100:E100"/>
    <mergeCell ref="C112:D112"/>
    <mergeCell ref="C113:D113"/>
    <mergeCell ref="Q113:R113"/>
    <mergeCell ref="C114:D114"/>
    <mergeCell ref="C115:D115"/>
    <mergeCell ref="Q115:R115"/>
    <mergeCell ref="O108:P108"/>
    <mergeCell ref="C109:D109"/>
    <mergeCell ref="Q109:R109"/>
    <mergeCell ref="C110:D110"/>
    <mergeCell ref="C111:D111"/>
    <mergeCell ref="Q111:R111"/>
    <mergeCell ref="C108:D108"/>
    <mergeCell ref="E108:F108"/>
    <mergeCell ref="G108:H108"/>
    <mergeCell ref="I108:J108"/>
    <mergeCell ref="K108:L108"/>
    <mergeCell ref="M108:N108"/>
    <mergeCell ref="C120:D120"/>
    <mergeCell ref="Q121:R121"/>
    <mergeCell ref="C123:D123"/>
    <mergeCell ref="Q123:R123"/>
    <mergeCell ref="C124:D124"/>
    <mergeCell ref="C125:D125"/>
    <mergeCell ref="C116:D116"/>
    <mergeCell ref="C117:D117"/>
    <mergeCell ref="Q117:R117"/>
    <mergeCell ref="C118:D118"/>
    <mergeCell ref="C119:D119"/>
    <mergeCell ref="Q119:R119"/>
    <mergeCell ref="C132:D132"/>
    <mergeCell ref="C133:D133"/>
    <mergeCell ref="C134:D134"/>
    <mergeCell ref="C135:D135"/>
    <mergeCell ref="C126:D126"/>
    <mergeCell ref="C127:D127"/>
    <mergeCell ref="C128:D128"/>
    <mergeCell ref="C129:D129"/>
    <mergeCell ref="C130:D130"/>
    <mergeCell ref="C131:D131"/>
  </mergeCells>
  <conditionalFormatting sqref="G19">
    <cfRule type="expression" dxfId="136" priority="51">
      <formula>AND($F$9="GRAN EMPRESA",$G$19&gt;0.4)</formula>
    </cfRule>
    <cfRule type="expression" dxfId="135" priority="52">
      <formula>AND($F$9="MEDIANA EMPRESA", $G$19&gt;0.5)</formula>
    </cfRule>
    <cfRule type="expression" dxfId="134" priority="53">
      <formula>AND($F$9="PEQUEÑA EMPRESA",$G$19&gt;0.6)</formula>
    </cfRule>
  </conditionalFormatting>
  <conditionalFormatting sqref="F9">
    <cfRule type="expression" dxfId="133" priority="50">
      <formula>AND($G$19&lt;&gt;"",$F$9="")</formula>
    </cfRule>
  </conditionalFormatting>
  <conditionalFormatting sqref="G13:H13">
    <cfRule type="expression" dxfId="132" priority="49">
      <formula>AND(G13="SI",(G14="SI"))</formula>
    </cfRule>
  </conditionalFormatting>
  <conditionalFormatting sqref="G14:H14">
    <cfRule type="expression" dxfId="131" priority="48">
      <formula>AND(G13="SI",(G14="SI"))</formula>
    </cfRule>
  </conditionalFormatting>
  <conditionalFormatting sqref="K93:N94">
    <cfRule type="expression" dxfId="130" priority="29">
      <formula>AND($E93="Almacenes y depósitos (gaseosos, líquidos y sólidos)",OR($K93&lt;14.3,$K93&gt;30))</formula>
    </cfRule>
    <cfRule type="expression" dxfId="129" priority="30">
      <formula>AND($E93="Edificios industriales",OR($K93&lt;33.3,$K93&gt;68))</formula>
    </cfRule>
    <cfRule type="expression" dxfId="128" priority="31">
      <formula>AND($E93="Otras centrales",OR($K93&lt;20,$K93&gt;40))</formula>
    </cfRule>
    <cfRule type="expression" dxfId="127" priority="32">
      <formula>AND($E93="Centrales renovables",OR($K93&lt;14.3,$K93&gt;30))</formula>
    </cfRule>
    <cfRule type="expression" dxfId="126" priority="33">
      <formula>AND($E93="Pavimentos",OR($K93&lt;16,$K93&gt;34))</formula>
    </cfRule>
    <cfRule type="expression" dxfId="125" priority="34">
      <formula>AND($E93="Obra civil general",OR($K93&lt;50,$K93&gt;100))</formula>
    </cfRule>
    <cfRule type="expression" dxfId="124" priority="35">
      <formula>AND($E93="Cables",OR($K93&lt;14.3,$K93&gt;30))</formula>
    </cfRule>
    <cfRule type="expression" dxfId="123" priority="36">
      <formula>AND($E93="Subestaciones. Redes de transporte y distribución de energía",OR($K93&lt;20,$K93&gt;40))</formula>
    </cfRule>
    <cfRule type="expression" dxfId="122" priority="37">
      <formula>AND($E93="Resto instalaciones",OR($K93&lt;10,$K93&gt;20))</formula>
    </cfRule>
    <cfRule type="expression" dxfId="121" priority="38">
      <formula>AND($E93="Maquinaria",OR($K93&lt;8.3,$K93&gt;18))</formula>
    </cfRule>
    <cfRule type="expression" dxfId="120" priority="39">
      <formula>AND($E93="Útiles y herramientas",OR($K93&lt;4,$K93&gt;8))</formula>
    </cfRule>
    <cfRule type="expression" dxfId="119" priority="40">
      <formula>AND($E93="Moldes, matrices y modelos",OR($K93&lt;3,$K93&gt;6))</formula>
    </cfRule>
    <cfRule type="expression" dxfId="118" priority="41">
      <formula>AND($E93="Equipos electrónicos",OR($K93&lt;5,$K93&gt;10))</formula>
    </cfRule>
    <cfRule type="expression" dxfId="117" priority="42">
      <formula>AND($E93="Equipos para procesos de información",OR($K93&lt;4,$K93&gt;8))</formula>
    </cfRule>
    <cfRule type="expression" dxfId="116" priority="43">
      <formula>AND($E93="Sistemas y programas informáticos",OR($K93&lt;3,$K93&gt;6))</formula>
    </cfRule>
    <cfRule type="expression" dxfId="115" priority="44">
      <formula>AND($E93="Otros elementos",OR($K93&lt;10,$K93&gt;20))</formula>
    </cfRule>
  </conditionalFormatting>
  <conditionalFormatting sqref="H24:H29 H35:H40 H45:H50 H55:H60 H66:H71">
    <cfRule type="expression" dxfId="114" priority="28">
      <formula>AND($I24&gt;0,$H24="")</formula>
    </cfRule>
  </conditionalFormatting>
  <conditionalFormatting sqref="N24:N29 N35:N40 N45:N50 N55:N60 N66:N71">
    <cfRule type="expression" dxfId="113" priority="27">
      <formula>AND($O24&gt;0,$N24="")</formula>
    </cfRule>
  </conditionalFormatting>
  <conditionalFormatting sqref="H25">
    <cfRule type="expression" dxfId="112" priority="26">
      <formula>AND($H$25&lt;$I$25)</formula>
    </cfRule>
  </conditionalFormatting>
  <conditionalFormatting sqref="N25">
    <cfRule type="expression" dxfId="111" priority="25">
      <formula>$N$25&lt;$O$25</formula>
    </cfRule>
  </conditionalFormatting>
  <conditionalFormatting sqref="H36">
    <cfRule type="expression" dxfId="110" priority="24">
      <formula>$H$36&lt;$I$36</formula>
    </cfRule>
  </conditionalFormatting>
  <conditionalFormatting sqref="N36">
    <cfRule type="expression" dxfId="109" priority="23">
      <formula>$N$36&lt;$O$36</formula>
    </cfRule>
  </conditionalFormatting>
  <conditionalFormatting sqref="H46">
    <cfRule type="expression" dxfId="108" priority="22">
      <formula>$H$46&lt;$I$46</formula>
    </cfRule>
  </conditionalFormatting>
  <conditionalFormatting sqref="N46">
    <cfRule type="expression" dxfId="107" priority="21">
      <formula>$N$46&lt;$O$46</formula>
    </cfRule>
  </conditionalFormatting>
  <conditionalFormatting sqref="H56">
    <cfRule type="expression" dxfId="106" priority="20">
      <formula>$H$56&lt;$I$56</formula>
    </cfRule>
  </conditionalFormatting>
  <conditionalFormatting sqref="H67">
    <cfRule type="expression" dxfId="105" priority="19">
      <formula>$H$67&lt;$I$67</formula>
    </cfRule>
  </conditionalFormatting>
  <conditionalFormatting sqref="N67">
    <cfRule type="expression" dxfId="104" priority="18">
      <formula>$N$67&lt;$O$67</formula>
    </cfRule>
  </conditionalFormatting>
  <conditionalFormatting sqref="N56">
    <cfRule type="expression" dxfId="103" priority="17">
      <formula>$N$56&lt;$O$56</formula>
    </cfRule>
  </conditionalFormatting>
  <conditionalFormatting sqref="K78:K92">
    <cfRule type="expression" dxfId="102" priority="1">
      <formula>AND($E78="Almacenes y depósitos (gaseosos, líquidos y sólidos)",$K78&lt;&gt;"",OR($K78&lt;14.3,$K78&gt;30))</formula>
    </cfRule>
    <cfRule type="expression" dxfId="101" priority="2">
      <formula>AND($E78="Edificios industriales",$K78&lt;&gt;"",OR($K78&lt;33.3,$K78&gt;68))</formula>
    </cfRule>
    <cfRule type="expression" dxfId="100" priority="3">
      <formula>AND($E78="Otras centrales",$K78&lt;&gt;"",OR($K78&lt;20,$K78&gt;40))</formula>
    </cfRule>
    <cfRule type="expression" dxfId="99" priority="4">
      <formula>AND($E78="Centrales renovables",$K78&lt;&gt;"",OR($K78&lt;14.3,$K78&gt;30))</formula>
    </cfRule>
    <cfRule type="expression" dxfId="98" priority="5">
      <formula>AND($E78="Pavimentos",$K78&lt;&gt;"",OR($K78&lt;16.7,$K78&gt;34))</formula>
    </cfRule>
    <cfRule type="expression" dxfId="97" priority="6">
      <formula>AND($E78="Obra civil general",$K78&lt;&gt;"",OR($K78&lt;50,$K78&gt;100))</formula>
    </cfRule>
    <cfRule type="expression" dxfId="96" priority="7">
      <formula>AND($E78="Cables",$K78&lt;&gt;"",OR($K78&lt;14.3,$K78&gt;30))</formula>
    </cfRule>
    <cfRule type="expression" dxfId="95" priority="8">
      <formula>AND($E78="Subestaciones. Redes de transporte y distribución de energía",$K78&lt;&gt;"",OR($K78&lt;20,$K78&gt;40))</formula>
    </cfRule>
    <cfRule type="expression" dxfId="94" priority="9">
      <formula>AND($E78="Resto instalaciones",$K78&lt;&gt;"",OR($K78&lt;10,$K78&gt;20))</formula>
    </cfRule>
    <cfRule type="expression" dxfId="93" priority="10">
      <formula>AND($E78="Maquinaria",$K78&lt;&gt;"",OR($K78&lt;8.3,$K78&gt;18))</formula>
    </cfRule>
    <cfRule type="expression" dxfId="92" priority="11">
      <formula>AND($E78="Útiles y herramientas",$K78&lt;&gt;"",OR($K78&lt;4,$K78&gt;8))</formula>
    </cfRule>
    <cfRule type="expression" dxfId="91" priority="12">
      <formula>AND($E78="Moldes, matrices y modelos",$K78&lt;&gt;"",OR($K78&lt;3,$K78&gt;6))</formula>
    </cfRule>
    <cfRule type="expression" dxfId="90" priority="13">
      <formula>AND($E78="Equipos electrónicos",$K78&lt;&gt;"",OR($K78&lt;5,$K78&gt;10))</formula>
    </cfRule>
    <cfRule type="expression" dxfId="89" priority="14">
      <formula>AND($E78="Equipos para procesos de información",$K78&lt;&gt;"",OR($K78&lt;4,$K78&gt;8))</formula>
    </cfRule>
    <cfRule type="expression" dxfId="88" priority="15">
      <formula>AND($E78="Sistemas y programas informáticos",$K78&lt;&gt;"",OR($K78&lt;3,$K78&gt;6))</formula>
    </cfRule>
    <cfRule type="expression" dxfId="87" priority="16">
      <formula>AND($E78="Otros elementos",$K78&lt;&gt;"",OR($K78&lt;10,$K78&gt;20))</formula>
    </cfRule>
  </conditionalFormatting>
  <dataValidations count="14">
    <dataValidation type="textLength" allowBlank="1" showInputMessage="1" showErrorMessage="1" error="Máximo 200 caracteres_x000a_" sqref="I12:K14 I15">
      <formula1>0</formula1>
      <formula2>200</formula2>
    </dataValidation>
    <dataValidation type="textLength" allowBlank="1" showInputMessage="1" showErrorMessage="1" error="Máximo 100 caracteres_x000a_" sqref="F66:G71 F24:G29 L24:M29 F35:G40 L35:M40 F45:G50 L45:M50 F55:G60 L55:M60 L66:M71">
      <formula1>0</formula1>
      <formula2>100</formula2>
    </dataValidation>
    <dataValidation type="custom" showInputMessage="1" showErrorMessage="1" error="Debe elegir del desplegable &quot;TIPO DE ENTIDAD&quot;" sqref="G19:H19">
      <formula1>IF(F9&lt;&gt;"",G19,"error")</formula1>
    </dataValidation>
    <dataValidation type="list" allowBlank="1" showInputMessage="1" showErrorMessage="1" sqref="G12:G14 G15:H17">
      <formula1>"SI, NO"</formula1>
    </dataValidation>
    <dataValidation type="custom" operator="greaterThan" allowBlank="1" showInputMessage="1" showErrorMessage="1" error="El coste total no puede ser menor que el coste subvencionable" sqref="I30 I41 O72 O41 I72 O61 I61 O51 I51 H66:H72 N55:N61 H55:H61 N45:N51 H45:H51 N35:N41 H35:H41 H24:H30 N24:N30 O30 N66:N72">
      <formula1>H24&gt;=I24</formula1>
    </dataValidation>
    <dataValidation type="custom" allowBlank="1" showInputMessage="1" showErrorMessage="1" error="Este valor no podrá superar el 10% de los costes subvencionables de personal." sqref="G104">
      <formula1>G104&lt;=G98*0.1</formula1>
    </dataValidation>
    <dataValidation type="custom" operator="greaterThan" allowBlank="1" showInputMessage="1" showErrorMessage="1" error="El coste total no puede ser menor que el coste subvencionable" sqref="I24:I29 O24:O29 I35:I40 O35:O40 O45:O50 I45:I50 I55:I60 O55:O60 O66:O71 I66:I71">
      <formula1>I24&lt;=H24</formula1>
    </dataValidation>
    <dataValidation type="custom" operator="greaterThan" showInputMessage="1" showErrorMessage="1" error="Debe elegir TIPO DE ELEMENTO y PAQUETE DE TRABAJO" sqref="L93:N94 K78:K94">
      <formula1>AND(E78&lt;&gt;"",G78&lt;&gt;"")</formula1>
    </dataValidation>
    <dataValidation type="whole" operator="greaterThan" allowBlank="1" showInputMessage="1" showErrorMessage="1" sqref="M78:M92">
      <formula1>0</formula1>
    </dataValidation>
    <dataValidation type="textLength" allowBlank="1" showInputMessage="1" showErrorMessage="1" sqref="F78:F94">
      <formula1>0</formula1>
      <formula2>100</formula2>
    </dataValidation>
    <dataValidation type="custom" operator="greaterThan" showInputMessage="1" showErrorMessage="1" error="Debe elegir TIPO DE ELEMENTO y PAQUETE DE TRABAJO" sqref="J78:J94">
      <formula1>AND(E78&lt;&gt;"",G78&lt;&gt;"")</formula1>
    </dataValidation>
    <dataValidation type="custom" operator="greaterThan" showInputMessage="1" showErrorMessage="1" error="Debe elegir TIPO DE ELEMENTO y PAQUETE DE TRABAJO" sqref="I78:I94">
      <formula1>AND(E78&lt;&gt;"",G78&lt;&gt;"")</formula1>
    </dataValidation>
    <dataValidation type="custom" showInputMessage="1" showErrorMessage="1" error="ESTE VALOR SE CALCULA DE FORMA AUTOMÁTICA" sqref="N78:N92">
      <formula1>N78=J78*L78*M78/12</formula1>
    </dataValidation>
    <dataValidation type="custom" showInputMessage="1" showErrorMessage="1" error="Esta celda se autocompleta según los AÑOS DE VIDA ÚTIL. " sqref="L78:L92">
      <formula1>L78=(100/K78/100)</formula1>
    </dataValidation>
  </dataValidations>
  <pageMargins left="0.7" right="0.7" top="0.75" bottom="0.75" header="0.3" footer="0.3"/>
  <pageSetup paperSize="9" scale="29" fitToHeight="2"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Tablas!$A$6:$A$8</xm:f>
          </x14:formula1>
          <xm:sqref>F9</xm:sqref>
        </x14:dataValidation>
        <x14:dataValidation type="list" allowBlank="1" showInputMessage="1" showErrorMessage="1">
          <x14:formula1>
            <xm:f>Tablas!$A$12:$A$21</xm:f>
          </x14:formula1>
          <xm:sqref>G78:G94</xm:sqref>
        </x14:dataValidation>
        <x14:dataValidation type="list" allowBlank="1" showInputMessage="1" showErrorMessage="1">
          <x14:formula1>
            <xm:f>Tablas!$A$24:$A$39</xm:f>
          </x14:formula1>
          <xm:sqref>E78:E94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165"/>
  <sheetViews>
    <sheetView showGridLines="0" showZeros="0" zoomScale="55" zoomScaleNormal="55" zoomScaleSheetLayoutView="25" zoomScalePageLayoutView="10" workbookViewId="0">
      <selection activeCell="G104" sqref="G104"/>
    </sheetView>
  </sheetViews>
  <sheetFormatPr baseColWidth="10" defaultColWidth="0" defaultRowHeight="0" customHeight="1" zeroHeight="1" x14ac:dyDescent="0.25"/>
  <cols>
    <col min="1" max="2" width="10.7109375" style="175" customWidth="1"/>
    <col min="3" max="3" width="5.140625" style="175" customWidth="1"/>
    <col min="4" max="4" width="28.7109375" style="175" customWidth="1"/>
    <col min="5" max="10" width="30.7109375" style="175" customWidth="1"/>
    <col min="11" max="11" width="28.5703125" style="175" customWidth="1"/>
    <col min="12" max="18" width="30.7109375" style="175" customWidth="1"/>
    <col min="19" max="21" width="18.7109375" style="175" hidden="1" customWidth="1"/>
    <col min="22" max="28" width="18.7109375" style="175" hidden="1"/>
    <col min="29" max="16373" width="11.42578125" style="175" hidden="1"/>
    <col min="16374" max="16376" width="0" style="175" hidden="1"/>
    <col min="16377" max="16384" width="11.42578125" style="175" hidden="1"/>
  </cols>
  <sheetData>
    <row r="1" spans="4:22" s="34" customFormat="1" ht="30" customHeight="1" x14ac:dyDescent="0.25">
      <c r="J1" s="35"/>
      <c r="K1" s="35"/>
      <c r="L1" s="35"/>
      <c r="M1" s="35"/>
      <c r="N1" s="35"/>
      <c r="O1" s="35"/>
    </row>
    <row r="2" spans="4:22" s="34" customFormat="1" ht="102.75" customHeight="1" x14ac:dyDescent="0.25">
      <c r="L2" s="36"/>
      <c r="M2" s="36"/>
      <c r="N2" s="36"/>
      <c r="O2" s="36"/>
      <c r="P2" s="36"/>
      <c r="Q2" s="36"/>
      <c r="R2" s="36"/>
      <c r="S2" s="36"/>
      <c r="T2" s="36"/>
      <c r="U2" s="36"/>
      <c r="V2" s="36"/>
    </row>
    <row r="3" spans="4:22" s="34" customFormat="1" ht="30" customHeight="1" x14ac:dyDescent="0.25">
      <c r="D3" s="329" t="s">
        <v>172</v>
      </c>
      <c r="E3" s="329"/>
      <c r="F3" s="329"/>
      <c r="G3" s="329"/>
      <c r="H3" s="329"/>
      <c r="I3" s="329"/>
      <c r="J3" s="329"/>
      <c r="K3" s="329"/>
      <c r="L3" s="329"/>
      <c r="M3" s="36"/>
      <c r="N3" s="36"/>
      <c r="O3" s="36"/>
      <c r="P3" s="37"/>
    </row>
    <row r="4" spans="4:22" s="34" customFormat="1" ht="26.25" x14ac:dyDescent="0.25">
      <c r="D4" s="6"/>
      <c r="E4" s="6"/>
      <c r="F4" s="6"/>
      <c r="G4" s="6"/>
      <c r="H4" s="6"/>
      <c r="I4" s="6"/>
      <c r="J4" s="35"/>
      <c r="K4" s="35"/>
      <c r="L4" s="35"/>
      <c r="M4" s="36"/>
      <c r="N4" s="36"/>
      <c r="O4" s="36"/>
      <c r="P4" s="37"/>
    </row>
    <row r="5" spans="4:22" s="34" customFormat="1" ht="409.5" customHeight="1" x14ac:dyDescent="0.25">
      <c r="D5" s="395" t="s">
        <v>185</v>
      </c>
      <c r="E5" s="396"/>
      <c r="F5" s="396"/>
      <c r="G5" s="396"/>
      <c r="H5" s="396"/>
      <c r="I5" s="396"/>
      <c r="J5" s="396"/>
      <c r="K5" s="396"/>
      <c r="L5" s="397"/>
      <c r="M5" s="73"/>
      <c r="N5" s="36"/>
      <c r="O5" s="36"/>
      <c r="P5" s="37"/>
    </row>
    <row r="6" spans="4:22" s="34" customFormat="1" ht="26.25" x14ac:dyDescent="0.25">
      <c r="J6" s="35"/>
      <c r="K6" s="35"/>
      <c r="L6" s="35"/>
      <c r="M6" s="36"/>
      <c r="N6" s="36"/>
      <c r="O6" s="36"/>
    </row>
    <row r="7" spans="4:22" s="34" customFormat="1" ht="20.100000000000001" customHeight="1" x14ac:dyDescent="0.25">
      <c r="D7" s="333" t="s">
        <v>10</v>
      </c>
      <c r="E7" s="334"/>
      <c r="F7" s="335">
        <f>'Presupuesto Total'!$I$21</f>
        <v>0</v>
      </c>
      <c r="G7" s="336"/>
      <c r="H7" s="337"/>
      <c r="J7" s="35"/>
      <c r="K7" s="35"/>
      <c r="L7" s="35"/>
      <c r="M7" s="35"/>
      <c r="N7" s="35"/>
      <c r="O7" s="35"/>
    </row>
    <row r="8" spans="4:22" s="34" customFormat="1" ht="20.100000000000001" customHeight="1" x14ac:dyDescent="0.25">
      <c r="D8" s="84"/>
      <c r="E8" s="84"/>
      <c r="F8" s="39"/>
      <c r="G8" s="39"/>
      <c r="J8" s="35"/>
      <c r="K8" s="35"/>
      <c r="L8" s="35"/>
      <c r="M8" s="35"/>
      <c r="N8" s="35"/>
      <c r="O8" s="35"/>
    </row>
    <row r="9" spans="4:22" s="34" customFormat="1" ht="20.100000000000001" customHeight="1" x14ac:dyDescent="0.25">
      <c r="D9" s="338" t="s">
        <v>11</v>
      </c>
      <c r="E9" s="339"/>
      <c r="F9" s="340"/>
      <c r="G9" s="341"/>
      <c r="H9" s="342"/>
      <c r="J9" s="35"/>
      <c r="K9" s="35"/>
      <c r="L9" s="35"/>
      <c r="M9" s="35"/>
      <c r="N9" s="35"/>
      <c r="O9" s="35"/>
    </row>
    <row r="10" spans="4:22" s="40" customFormat="1" ht="20.100000000000001" customHeight="1" x14ac:dyDescent="0.25">
      <c r="D10" s="84"/>
      <c r="E10" s="84"/>
      <c r="I10" s="34"/>
      <c r="J10" s="35"/>
      <c r="K10" s="35"/>
    </row>
    <row r="11" spans="4:22" s="40" customFormat="1" ht="63.75" customHeight="1" x14ac:dyDescent="0.25">
      <c r="D11" s="394" t="s">
        <v>64</v>
      </c>
      <c r="E11" s="394"/>
      <c r="F11" s="394"/>
      <c r="G11" s="328" t="s">
        <v>122</v>
      </c>
      <c r="H11" s="328"/>
      <c r="I11" s="328" t="s">
        <v>75</v>
      </c>
      <c r="J11" s="328"/>
      <c r="K11" s="328"/>
      <c r="M11" s="41"/>
      <c r="N11" s="41"/>
      <c r="O11" s="41"/>
    </row>
    <row r="12" spans="4:22" s="34" customFormat="1" ht="24.95" customHeight="1" x14ac:dyDescent="0.25">
      <c r="D12" s="323" t="s">
        <v>176</v>
      </c>
      <c r="E12" s="324"/>
      <c r="F12" s="325"/>
      <c r="G12" s="326"/>
      <c r="H12" s="326"/>
      <c r="I12" s="327"/>
      <c r="J12" s="327"/>
      <c r="K12" s="327"/>
      <c r="M12" s="41"/>
      <c r="N12" s="41"/>
      <c r="O12" s="41"/>
    </row>
    <row r="13" spans="4:22" s="34" customFormat="1" ht="24.95" customHeight="1" x14ac:dyDescent="0.25">
      <c r="D13" s="323" t="s">
        <v>177</v>
      </c>
      <c r="E13" s="324"/>
      <c r="F13" s="325"/>
      <c r="G13" s="326"/>
      <c r="H13" s="326"/>
      <c r="I13" s="327"/>
      <c r="J13" s="327"/>
      <c r="K13" s="327"/>
      <c r="M13" s="41"/>
      <c r="N13" s="41"/>
      <c r="O13" s="41"/>
    </row>
    <row r="14" spans="4:22" s="34" customFormat="1" ht="24.95" customHeight="1" x14ac:dyDescent="0.25">
      <c r="D14" s="323" t="s">
        <v>178</v>
      </c>
      <c r="E14" s="324"/>
      <c r="F14" s="325"/>
      <c r="G14" s="326"/>
      <c r="H14" s="326"/>
      <c r="I14" s="327"/>
      <c r="J14" s="327"/>
      <c r="K14" s="327"/>
      <c r="M14" s="41"/>
      <c r="N14" s="41"/>
      <c r="O14" s="41"/>
    </row>
    <row r="15" spans="4:22" s="40" customFormat="1" ht="81.75" customHeight="1" x14ac:dyDescent="0.25">
      <c r="D15" s="350" t="s">
        <v>179</v>
      </c>
      <c r="E15" s="348" t="s">
        <v>181</v>
      </c>
      <c r="F15" s="349"/>
      <c r="G15" s="351"/>
      <c r="H15" s="352"/>
      <c r="I15" s="357"/>
      <c r="J15" s="358"/>
      <c r="K15" s="359"/>
      <c r="M15" s="41"/>
      <c r="N15" s="41"/>
      <c r="O15" s="41"/>
    </row>
    <row r="16" spans="4:22" s="40" customFormat="1" ht="81" customHeight="1" x14ac:dyDescent="0.25">
      <c r="D16" s="350"/>
      <c r="E16" s="348" t="s">
        <v>182</v>
      </c>
      <c r="F16" s="349"/>
      <c r="G16" s="353"/>
      <c r="H16" s="354"/>
      <c r="I16" s="360"/>
      <c r="J16" s="361"/>
      <c r="K16" s="362"/>
      <c r="M16" s="41"/>
      <c r="N16" s="41"/>
      <c r="O16" s="41"/>
    </row>
    <row r="17" spans="4:15" s="40" customFormat="1" ht="48.75" customHeight="1" x14ac:dyDescent="0.25">
      <c r="D17" s="350"/>
      <c r="E17" s="348" t="s">
        <v>183</v>
      </c>
      <c r="F17" s="349"/>
      <c r="G17" s="355"/>
      <c r="H17" s="356"/>
      <c r="I17" s="363"/>
      <c r="J17" s="364"/>
      <c r="K17" s="365"/>
      <c r="L17" s="42"/>
      <c r="M17" s="42"/>
      <c r="N17" s="42"/>
    </row>
    <row r="18" spans="4:15" s="40" customFormat="1" ht="15" x14ac:dyDescent="0.25">
      <c r="G18" s="43"/>
      <c r="H18" s="43"/>
      <c r="I18" s="43"/>
      <c r="J18" s="43"/>
      <c r="K18" s="43"/>
      <c r="N18" s="42"/>
    </row>
    <row r="19" spans="4:15" s="40" customFormat="1" ht="24.95" customHeight="1" x14ac:dyDescent="0.25">
      <c r="D19" s="366" t="s">
        <v>80</v>
      </c>
      <c r="E19" s="367"/>
      <c r="F19" s="367"/>
      <c r="G19" s="343"/>
      <c r="H19" s="343"/>
      <c r="I19" s="43"/>
      <c r="J19" s="43"/>
      <c r="K19" s="43"/>
      <c r="N19" s="42"/>
    </row>
    <row r="20" spans="4:15" s="40" customFormat="1" ht="15" x14ac:dyDescent="0.25">
      <c r="N20" s="42"/>
    </row>
    <row r="21" spans="4:15" s="40" customFormat="1" ht="15.75" thickBot="1" x14ac:dyDescent="0.3">
      <c r="N21" s="42"/>
    </row>
    <row r="22" spans="4:15" s="34" customFormat="1" ht="20.100000000000001" customHeight="1" x14ac:dyDescent="0.25">
      <c r="D22" s="344" t="s">
        <v>5</v>
      </c>
      <c r="E22" s="345"/>
      <c r="F22" s="346" t="str">
        <f>UPPER('Presupuesto Total'!$C$12)</f>
        <v/>
      </c>
      <c r="G22" s="346"/>
      <c r="H22" s="346"/>
      <c r="I22" s="347"/>
      <c r="J22" s="344" t="s">
        <v>6</v>
      </c>
      <c r="K22" s="345"/>
      <c r="L22" s="346" t="str">
        <f>UPPER('Presupuesto Total'!$C$13)</f>
        <v/>
      </c>
      <c r="M22" s="346"/>
      <c r="N22" s="346"/>
      <c r="O22" s="347"/>
    </row>
    <row r="23" spans="4:15" s="11" customFormat="1" ht="60" customHeight="1" x14ac:dyDescent="0.25">
      <c r="D23" s="371" t="s">
        <v>128</v>
      </c>
      <c r="E23" s="372"/>
      <c r="F23" s="373" t="s">
        <v>129</v>
      </c>
      <c r="G23" s="373"/>
      <c r="H23" s="85" t="s">
        <v>24</v>
      </c>
      <c r="I23" s="75" t="s">
        <v>23</v>
      </c>
      <c r="J23" s="371" t="s">
        <v>128</v>
      </c>
      <c r="K23" s="372"/>
      <c r="L23" s="373" t="s">
        <v>129</v>
      </c>
      <c r="M23" s="373"/>
      <c r="N23" s="85" t="s">
        <v>24</v>
      </c>
      <c r="O23" s="75" t="s">
        <v>23</v>
      </c>
    </row>
    <row r="24" spans="4:15" s="11" customFormat="1" ht="15" customHeight="1" x14ac:dyDescent="0.25">
      <c r="D24" s="368" t="s">
        <v>8</v>
      </c>
      <c r="E24" s="369"/>
      <c r="F24" s="370"/>
      <c r="G24" s="370"/>
      <c r="H24" s="109"/>
      <c r="I24" s="110"/>
      <c r="J24" s="368" t="s">
        <v>8</v>
      </c>
      <c r="K24" s="369"/>
      <c r="L24" s="370"/>
      <c r="M24" s="370"/>
      <c r="N24" s="115"/>
      <c r="O24" s="118"/>
    </row>
    <row r="25" spans="4:15" s="11" customFormat="1" ht="15" customHeight="1" x14ac:dyDescent="0.25">
      <c r="D25" s="368" t="s">
        <v>52</v>
      </c>
      <c r="E25" s="369"/>
      <c r="F25" s="370"/>
      <c r="G25" s="370"/>
      <c r="H25" s="109"/>
      <c r="I25" s="111">
        <f>SUMIF($G$78:$G$92,"PT 1",$N$78:$N$92)</f>
        <v>0</v>
      </c>
      <c r="J25" s="368" t="s">
        <v>52</v>
      </c>
      <c r="K25" s="369"/>
      <c r="L25" s="370"/>
      <c r="M25" s="370"/>
      <c r="N25" s="115"/>
      <c r="O25" s="111">
        <f>SUMIF($G$78:$G$92,"PT 2",$N$78:$N$92)</f>
        <v>0</v>
      </c>
    </row>
    <row r="26" spans="4:15" s="11" customFormat="1" ht="15" customHeight="1" x14ac:dyDescent="0.25">
      <c r="D26" s="368" t="s">
        <v>12</v>
      </c>
      <c r="E26" s="369"/>
      <c r="F26" s="370"/>
      <c r="G26" s="370"/>
      <c r="H26" s="109"/>
      <c r="I26" s="110"/>
      <c r="J26" s="368" t="s">
        <v>12</v>
      </c>
      <c r="K26" s="369"/>
      <c r="L26" s="370"/>
      <c r="M26" s="370"/>
      <c r="N26" s="115"/>
      <c r="O26" s="118"/>
    </row>
    <row r="27" spans="4:15" s="11" customFormat="1" ht="15" customHeight="1" x14ac:dyDescent="0.25">
      <c r="D27" s="368" t="s">
        <v>53</v>
      </c>
      <c r="E27" s="369"/>
      <c r="F27" s="370"/>
      <c r="G27" s="370"/>
      <c r="H27" s="109"/>
      <c r="I27" s="110"/>
      <c r="J27" s="368" t="s">
        <v>53</v>
      </c>
      <c r="K27" s="369"/>
      <c r="L27" s="370"/>
      <c r="M27" s="370"/>
      <c r="N27" s="115"/>
      <c r="O27" s="118"/>
    </row>
    <row r="28" spans="4:15" s="11" customFormat="1" ht="15" customHeight="1" x14ac:dyDescent="0.25">
      <c r="D28" s="368" t="s">
        <v>9</v>
      </c>
      <c r="E28" s="369"/>
      <c r="F28" s="370"/>
      <c r="G28" s="370"/>
      <c r="H28" s="109"/>
      <c r="I28" s="110"/>
      <c r="J28" s="368" t="s">
        <v>9</v>
      </c>
      <c r="K28" s="369"/>
      <c r="L28" s="370"/>
      <c r="M28" s="370"/>
      <c r="N28" s="115"/>
      <c r="O28" s="118"/>
    </row>
    <row r="29" spans="4:15" s="11" customFormat="1" ht="15" customHeight="1" x14ac:dyDescent="0.25">
      <c r="D29" s="368" t="s">
        <v>149</v>
      </c>
      <c r="E29" s="369"/>
      <c r="F29" s="370"/>
      <c r="G29" s="370"/>
      <c r="H29" s="109"/>
      <c r="I29" s="110"/>
      <c r="J29" s="368" t="s">
        <v>149</v>
      </c>
      <c r="K29" s="369"/>
      <c r="L29" s="370"/>
      <c r="M29" s="370"/>
      <c r="N29" s="115"/>
      <c r="O29" s="118"/>
    </row>
    <row r="30" spans="4:15" s="11" customFormat="1" ht="15" customHeight="1" thickBot="1" x14ac:dyDescent="0.3">
      <c r="D30" s="374"/>
      <c r="E30" s="375"/>
      <c r="F30" s="376"/>
      <c r="G30" s="112" t="s">
        <v>0</v>
      </c>
      <c r="H30" s="113">
        <f>SUM(H24:H29)</f>
        <v>0</v>
      </c>
      <c r="I30" s="114">
        <f>SUM(I24:I29)</f>
        <v>0</v>
      </c>
      <c r="J30" s="374"/>
      <c r="K30" s="375"/>
      <c r="L30" s="376"/>
      <c r="M30" s="119" t="s">
        <v>0</v>
      </c>
      <c r="N30" s="113">
        <f>SUM(N24:N29)</f>
        <v>0</v>
      </c>
      <c r="O30" s="113">
        <f>SUM(O24:O29)</f>
        <v>0</v>
      </c>
    </row>
    <row r="31" spans="4:15" s="11" customFormat="1" ht="15" customHeight="1" x14ac:dyDescent="0.25">
      <c r="J31" s="44"/>
      <c r="K31" s="44"/>
      <c r="L31" s="44"/>
      <c r="M31" s="44"/>
      <c r="N31" s="44"/>
      <c r="O31" s="44"/>
    </row>
    <row r="32" spans="4:15" s="11" customFormat="1" ht="15" customHeight="1" thickBot="1" x14ac:dyDescent="0.3">
      <c r="J32" s="44"/>
      <c r="K32" s="44"/>
      <c r="L32" s="44"/>
      <c r="M32" s="44"/>
      <c r="N32" s="44"/>
      <c r="O32" s="44"/>
    </row>
    <row r="33" spans="4:15" s="11" customFormat="1" ht="20.100000000000001" customHeight="1" x14ac:dyDescent="0.25">
      <c r="D33" s="344" t="s">
        <v>27</v>
      </c>
      <c r="E33" s="345"/>
      <c r="F33" s="346" t="str">
        <f>UPPER('Presupuesto Total'!$C$14)</f>
        <v/>
      </c>
      <c r="G33" s="346"/>
      <c r="H33" s="346"/>
      <c r="I33" s="377"/>
      <c r="J33" s="344" t="s">
        <v>28</v>
      </c>
      <c r="K33" s="345"/>
      <c r="L33" s="346" t="str">
        <f>UPPER('Presupuesto Total'!$C$15)</f>
        <v/>
      </c>
      <c r="M33" s="346"/>
      <c r="N33" s="346"/>
      <c r="O33" s="347"/>
    </row>
    <row r="34" spans="4:15" s="11" customFormat="1" ht="60" customHeight="1" x14ac:dyDescent="0.25">
      <c r="D34" s="371" t="s">
        <v>128</v>
      </c>
      <c r="E34" s="372"/>
      <c r="F34" s="373" t="s">
        <v>129</v>
      </c>
      <c r="G34" s="373"/>
      <c r="H34" s="85" t="s">
        <v>24</v>
      </c>
      <c r="I34" s="76" t="s">
        <v>23</v>
      </c>
      <c r="J34" s="371" t="s">
        <v>128</v>
      </c>
      <c r="K34" s="372"/>
      <c r="L34" s="373" t="s">
        <v>129</v>
      </c>
      <c r="M34" s="373"/>
      <c r="N34" s="85" t="s">
        <v>24</v>
      </c>
      <c r="O34" s="75" t="s">
        <v>23</v>
      </c>
    </row>
    <row r="35" spans="4:15" s="11" customFormat="1" ht="15" customHeight="1" x14ac:dyDescent="0.25">
      <c r="D35" s="368" t="s">
        <v>8</v>
      </c>
      <c r="E35" s="369"/>
      <c r="F35" s="370"/>
      <c r="G35" s="370"/>
      <c r="H35" s="115"/>
      <c r="I35" s="116"/>
      <c r="J35" s="368" t="s">
        <v>8</v>
      </c>
      <c r="K35" s="369"/>
      <c r="L35" s="370"/>
      <c r="M35" s="370"/>
      <c r="N35" s="115"/>
      <c r="O35" s="118"/>
    </row>
    <row r="36" spans="4:15" s="11" customFormat="1" ht="15" customHeight="1" x14ac:dyDescent="0.25">
      <c r="D36" s="368" t="s">
        <v>52</v>
      </c>
      <c r="E36" s="369"/>
      <c r="F36" s="370"/>
      <c r="G36" s="370"/>
      <c r="H36" s="115"/>
      <c r="I36" s="117">
        <f>SUMIF($G$78:$G$92,"PT 3",$N$78:$N$92)</f>
        <v>0</v>
      </c>
      <c r="J36" s="368" t="s">
        <v>52</v>
      </c>
      <c r="K36" s="369"/>
      <c r="L36" s="370"/>
      <c r="M36" s="370"/>
      <c r="N36" s="115"/>
      <c r="O36" s="111">
        <f>SUMIF($G$78:$G$92,"PT 4",$N$78:$N$92)</f>
        <v>0</v>
      </c>
    </row>
    <row r="37" spans="4:15" s="11" customFormat="1" ht="15" customHeight="1" x14ac:dyDescent="0.25">
      <c r="D37" s="368" t="s">
        <v>12</v>
      </c>
      <c r="E37" s="369"/>
      <c r="F37" s="370"/>
      <c r="G37" s="370"/>
      <c r="H37" s="115"/>
      <c r="I37" s="116"/>
      <c r="J37" s="368" t="s">
        <v>12</v>
      </c>
      <c r="K37" s="369"/>
      <c r="L37" s="370"/>
      <c r="M37" s="370"/>
      <c r="N37" s="115"/>
      <c r="O37" s="118"/>
    </row>
    <row r="38" spans="4:15" s="11" customFormat="1" ht="15" customHeight="1" x14ac:dyDescent="0.25">
      <c r="D38" s="368" t="s">
        <v>53</v>
      </c>
      <c r="E38" s="369"/>
      <c r="F38" s="370"/>
      <c r="G38" s="370"/>
      <c r="H38" s="115"/>
      <c r="I38" s="116"/>
      <c r="J38" s="368" t="s">
        <v>53</v>
      </c>
      <c r="K38" s="369"/>
      <c r="L38" s="370"/>
      <c r="M38" s="370"/>
      <c r="N38" s="115"/>
      <c r="O38" s="118"/>
    </row>
    <row r="39" spans="4:15" s="11" customFormat="1" ht="15" customHeight="1" x14ac:dyDescent="0.25">
      <c r="D39" s="368" t="s">
        <v>9</v>
      </c>
      <c r="E39" s="369"/>
      <c r="F39" s="370"/>
      <c r="G39" s="370"/>
      <c r="H39" s="115"/>
      <c r="I39" s="116"/>
      <c r="J39" s="368" t="s">
        <v>9</v>
      </c>
      <c r="K39" s="369"/>
      <c r="L39" s="370"/>
      <c r="M39" s="370"/>
      <c r="N39" s="115"/>
      <c r="O39" s="118"/>
    </row>
    <row r="40" spans="4:15" s="11" customFormat="1" ht="15" customHeight="1" x14ac:dyDescent="0.25">
      <c r="D40" s="368" t="s">
        <v>149</v>
      </c>
      <c r="E40" s="369"/>
      <c r="F40" s="370"/>
      <c r="G40" s="370"/>
      <c r="H40" s="115"/>
      <c r="I40" s="116"/>
      <c r="J40" s="368" t="s">
        <v>149</v>
      </c>
      <c r="K40" s="369"/>
      <c r="L40" s="370"/>
      <c r="M40" s="370"/>
      <c r="N40" s="115"/>
      <c r="O40" s="118"/>
    </row>
    <row r="41" spans="4:15" s="11" customFormat="1" ht="15" customHeight="1" thickBot="1" x14ac:dyDescent="0.3">
      <c r="D41" s="378"/>
      <c r="E41" s="379"/>
      <c r="F41" s="380"/>
      <c r="G41" s="23" t="s">
        <v>0</v>
      </c>
      <c r="H41" s="28">
        <f>SUM(H35:H40)</f>
        <v>0</v>
      </c>
      <c r="I41" s="29">
        <f>SUM(I35:I40)</f>
        <v>0</v>
      </c>
      <c r="J41" s="374"/>
      <c r="K41" s="375"/>
      <c r="L41" s="376"/>
      <c r="M41" s="112" t="s">
        <v>0</v>
      </c>
      <c r="N41" s="113">
        <f>SUM(N35:N40)</f>
        <v>0</v>
      </c>
      <c r="O41" s="114">
        <f>SUM(O35:O40)</f>
        <v>0</v>
      </c>
    </row>
    <row r="42" spans="4:15" s="11" customFormat="1" ht="15" customHeight="1" thickBot="1" x14ac:dyDescent="0.3">
      <c r="J42" s="44"/>
      <c r="K42" s="44"/>
      <c r="L42" s="44"/>
      <c r="M42" s="44"/>
      <c r="N42" s="44"/>
      <c r="O42" s="44"/>
    </row>
    <row r="43" spans="4:15" s="11" customFormat="1" ht="20.100000000000001" customHeight="1" x14ac:dyDescent="0.25">
      <c r="D43" s="344" t="s">
        <v>29</v>
      </c>
      <c r="E43" s="345"/>
      <c r="F43" s="346" t="str">
        <f>UPPER('Presupuesto Total'!$C$16)</f>
        <v/>
      </c>
      <c r="G43" s="346"/>
      <c r="H43" s="346"/>
      <c r="I43" s="347"/>
      <c r="J43" s="344" t="s">
        <v>30</v>
      </c>
      <c r="K43" s="345"/>
      <c r="L43" s="346" t="str">
        <f>UPPER('Presupuesto Total'!$C$17)</f>
        <v/>
      </c>
      <c r="M43" s="346"/>
      <c r="N43" s="346"/>
      <c r="O43" s="347"/>
    </row>
    <row r="44" spans="4:15" s="11" customFormat="1" ht="60" customHeight="1" x14ac:dyDescent="0.25">
      <c r="D44" s="371" t="s">
        <v>128</v>
      </c>
      <c r="E44" s="372"/>
      <c r="F44" s="373" t="s">
        <v>129</v>
      </c>
      <c r="G44" s="373"/>
      <c r="H44" s="85" t="s">
        <v>24</v>
      </c>
      <c r="I44" s="75" t="s">
        <v>23</v>
      </c>
      <c r="J44" s="371" t="s">
        <v>128</v>
      </c>
      <c r="K44" s="372"/>
      <c r="L44" s="373" t="s">
        <v>129</v>
      </c>
      <c r="M44" s="373"/>
      <c r="N44" s="85" t="s">
        <v>24</v>
      </c>
      <c r="O44" s="75" t="s">
        <v>23</v>
      </c>
    </row>
    <row r="45" spans="4:15" s="11" customFormat="1" ht="15" customHeight="1" x14ac:dyDescent="0.25">
      <c r="D45" s="368" t="s">
        <v>8</v>
      </c>
      <c r="E45" s="369"/>
      <c r="F45" s="370"/>
      <c r="G45" s="370"/>
      <c r="H45" s="115"/>
      <c r="I45" s="118"/>
      <c r="J45" s="368" t="s">
        <v>8</v>
      </c>
      <c r="K45" s="369"/>
      <c r="L45" s="370"/>
      <c r="M45" s="370"/>
      <c r="N45" s="115"/>
      <c r="O45" s="118"/>
    </row>
    <row r="46" spans="4:15" s="11" customFormat="1" ht="15" customHeight="1" x14ac:dyDescent="0.25">
      <c r="D46" s="368" t="s">
        <v>52</v>
      </c>
      <c r="E46" s="369"/>
      <c r="F46" s="370"/>
      <c r="G46" s="370"/>
      <c r="H46" s="115"/>
      <c r="I46" s="111">
        <f>SUMIF($G$78:$G$92,"PT 5",$N$78:$N$92)</f>
        <v>0</v>
      </c>
      <c r="J46" s="368" t="s">
        <v>52</v>
      </c>
      <c r="K46" s="369"/>
      <c r="L46" s="370"/>
      <c r="M46" s="370"/>
      <c r="N46" s="115"/>
      <c r="O46" s="111">
        <f>SUMIF($G$78:$G$92,"PT 6",$N$78:$N$92)</f>
        <v>0</v>
      </c>
    </row>
    <row r="47" spans="4:15" s="11" customFormat="1" ht="15" customHeight="1" x14ac:dyDescent="0.25">
      <c r="D47" s="368" t="s">
        <v>12</v>
      </c>
      <c r="E47" s="369"/>
      <c r="F47" s="370"/>
      <c r="G47" s="370"/>
      <c r="H47" s="115"/>
      <c r="I47" s="118"/>
      <c r="J47" s="368" t="s">
        <v>12</v>
      </c>
      <c r="K47" s="369"/>
      <c r="L47" s="370"/>
      <c r="M47" s="370"/>
      <c r="N47" s="115"/>
      <c r="O47" s="118"/>
    </row>
    <row r="48" spans="4:15" s="11" customFormat="1" ht="15" customHeight="1" x14ac:dyDescent="0.25">
      <c r="D48" s="368" t="s">
        <v>53</v>
      </c>
      <c r="E48" s="369"/>
      <c r="F48" s="370"/>
      <c r="G48" s="370"/>
      <c r="H48" s="115"/>
      <c r="I48" s="118"/>
      <c r="J48" s="368" t="s">
        <v>53</v>
      </c>
      <c r="K48" s="369"/>
      <c r="L48" s="370"/>
      <c r="M48" s="370"/>
      <c r="N48" s="115"/>
      <c r="O48" s="118"/>
    </row>
    <row r="49" spans="4:15" s="11" customFormat="1" ht="15" customHeight="1" x14ac:dyDescent="0.25">
      <c r="D49" s="368" t="s">
        <v>9</v>
      </c>
      <c r="E49" s="369"/>
      <c r="F49" s="370"/>
      <c r="G49" s="370"/>
      <c r="H49" s="115"/>
      <c r="I49" s="118"/>
      <c r="J49" s="368" t="s">
        <v>9</v>
      </c>
      <c r="K49" s="369"/>
      <c r="L49" s="370"/>
      <c r="M49" s="370"/>
      <c r="N49" s="115"/>
      <c r="O49" s="118"/>
    </row>
    <row r="50" spans="4:15" s="11" customFormat="1" ht="15" customHeight="1" x14ac:dyDescent="0.25">
      <c r="D50" s="368" t="s">
        <v>149</v>
      </c>
      <c r="E50" s="369"/>
      <c r="F50" s="370"/>
      <c r="G50" s="370"/>
      <c r="H50" s="115"/>
      <c r="I50" s="118"/>
      <c r="J50" s="368" t="s">
        <v>149</v>
      </c>
      <c r="K50" s="369"/>
      <c r="L50" s="370"/>
      <c r="M50" s="370"/>
      <c r="N50" s="115"/>
      <c r="O50" s="118"/>
    </row>
    <row r="51" spans="4:15" s="11" customFormat="1" ht="15" customHeight="1" thickBot="1" x14ac:dyDescent="0.3">
      <c r="D51" s="381"/>
      <c r="E51" s="382"/>
      <c r="F51" s="382"/>
      <c r="G51" s="112" t="s">
        <v>0</v>
      </c>
      <c r="H51" s="113">
        <f>SUM(H45:H50)</f>
        <v>0</v>
      </c>
      <c r="I51" s="114">
        <f>SUM(I45:I50)</f>
        <v>0</v>
      </c>
      <c r="J51" s="381"/>
      <c r="K51" s="382"/>
      <c r="L51" s="382"/>
      <c r="M51" s="112" t="s">
        <v>0</v>
      </c>
      <c r="N51" s="113">
        <f>SUM(N45:N50)</f>
        <v>0</v>
      </c>
      <c r="O51" s="114">
        <f>SUM(O45:O50)</f>
        <v>0</v>
      </c>
    </row>
    <row r="52" spans="4:15" s="11" customFormat="1" ht="15" customHeight="1" thickBot="1" x14ac:dyDescent="0.3">
      <c r="J52" s="44"/>
      <c r="K52" s="44"/>
      <c r="L52" s="44"/>
      <c r="M52" s="44"/>
      <c r="N52" s="44"/>
      <c r="O52" s="44"/>
    </row>
    <row r="53" spans="4:15" s="11" customFormat="1" ht="20.100000000000001" customHeight="1" x14ac:dyDescent="0.25">
      <c r="D53" s="344" t="s">
        <v>31</v>
      </c>
      <c r="E53" s="345"/>
      <c r="F53" s="346" t="str">
        <f>UPPER('Presupuesto Total'!$C$18)</f>
        <v/>
      </c>
      <c r="G53" s="346"/>
      <c r="H53" s="346"/>
      <c r="I53" s="347"/>
      <c r="J53" s="344" t="s">
        <v>32</v>
      </c>
      <c r="K53" s="345"/>
      <c r="L53" s="346" t="str">
        <f>UPPER('Presupuesto Total'!$C$19)</f>
        <v/>
      </c>
      <c r="M53" s="346"/>
      <c r="N53" s="346"/>
      <c r="O53" s="347"/>
    </row>
    <row r="54" spans="4:15" s="11" customFormat="1" ht="60" customHeight="1" x14ac:dyDescent="0.25">
      <c r="D54" s="371" t="s">
        <v>128</v>
      </c>
      <c r="E54" s="372"/>
      <c r="F54" s="373" t="s">
        <v>129</v>
      </c>
      <c r="G54" s="373"/>
      <c r="H54" s="85" t="s">
        <v>24</v>
      </c>
      <c r="I54" s="75" t="s">
        <v>23</v>
      </c>
      <c r="J54" s="371" t="s">
        <v>128</v>
      </c>
      <c r="K54" s="372"/>
      <c r="L54" s="373" t="s">
        <v>129</v>
      </c>
      <c r="M54" s="373"/>
      <c r="N54" s="85" t="s">
        <v>24</v>
      </c>
      <c r="O54" s="75" t="s">
        <v>23</v>
      </c>
    </row>
    <row r="55" spans="4:15" s="11" customFormat="1" ht="15" customHeight="1" x14ac:dyDescent="0.25">
      <c r="D55" s="368" t="s">
        <v>8</v>
      </c>
      <c r="E55" s="369"/>
      <c r="F55" s="370"/>
      <c r="G55" s="370"/>
      <c r="H55" s="115"/>
      <c r="I55" s="118"/>
      <c r="J55" s="368" t="s">
        <v>8</v>
      </c>
      <c r="K55" s="369"/>
      <c r="L55" s="370"/>
      <c r="M55" s="370"/>
      <c r="N55" s="115"/>
      <c r="O55" s="118"/>
    </row>
    <row r="56" spans="4:15" s="11" customFormat="1" ht="15" customHeight="1" x14ac:dyDescent="0.25">
      <c r="D56" s="368" t="s">
        <v>52</v>
      </c>
      <c r="E56" s="369"/>
      <c r="F56" s="370"/>
      <c r="G56" s="370"/>
      <c r="H56" s="115"/>
      <c r="I56" s="111">
        <f>SUMIF($G$78:$G$92,"PT 7",$N$78:$N$92)</f>
        <v>0</v>
      </c>
      <c r="J56" s="368" t="s">
        <v>52</v>
      </c>
      <c r="K56" s="369"/>
      <c r="L56" s="370"/>
      <c r="M56" s="370"/>
      <c r="N56" s="115"/>
      <c r="O56" s="111">
        <f>SUMIF($G$78:$G$92,"PT 8",$N$78:$N$92)</f>
        <v>0</v>
      </c>
    </row>
    <row r="57" spans="4:15" s="11" customFormat="1" ht="15" customHeight="1" x14ac:dyDescent="0.25">
      <c r="D57" s="368" t="s">
        <v>12</v>
      </c>
      <c r="E57" s="369"/>
      <c r="F57" s="370"/>
      <c r="G57" s="370"/>
      <c r="H57" s="115"/>
      <c r="I57" s="118"/>
      <c r="J57" s="368" t="s">
        <v>12</v>
      </c>
      <c r="K57" s="369"/>
      <c r="L57" s="370"/>
      <c r="M57" s="370"/>
      <c r="N57" s="115"/>
      <c r="O57" s="118"/>
    </row>
    <row r="58" spans="4:15" s="11" customFormat="1" ht="15" customHeight="1" x14ac:dyDescent="0.25">
      <c r="D58" s="368" t="s">
        <v>53</v>
      </c>
      <c r="E58" s="369"/>
      <c r="F58" s="370"/>
      <c r="G58" s="370"/>
      <c r="H58" s="115"/>
      <c r="I58" s="118"/>
      <c r="J58" s="368" t="s">
        <v>53</v>
      </c>
      <c r="K58" s="369"/>
      <c r="L58" s="370"/>
      <c r="M58" s="370"/>
      <c r="N58" s="115"/>
      <c r="O58" s="118"/>
    </row>
    <row r="59" spans="4:15" s="11" customFormat="1" ht="15" customHeight="1" x14ac:dyDescent="0.25">
      <c r="D59" s="368" t="s">
        <v>9</v>
      </c>
      <c r="E59" s="369"/>
      <c r="F59" s="370"/>
      <c r="G59" s="370"/>
      <c r="H59" s="115"/>
      <c r="I59" s="118"/>
      <c r="J59" s="368" t="s">
        <v>9</v>
      </c>
      <c r="K59" s="369"/>
      <c r="L59" s="370"/>
      <c r="M59" s="370"/>
      <c r="N59" s="115"/>
      <c r="O59" s="118"/>
    </row>
    <row r="60" spans="4:15" s="11" customFormat="1" ht="15" customHeight="1" x14ac:dyDescent="0.25">
      <c r="D60" s="368" t="s">
        <v>149</v>
      </c>
      <c r="E60" s="369"/>
      <c r="F60" s="370"/>
      <c r="G60" s="370"/>
      <c r="H60" s="115"/>
      <c r="I60" s="118"/>
      <c r="J60" s="368" t="s">
        <v>149</v>
      </c>
      <c r="K60" s="369"/>
      <c r="L60" s="370"/>
      <c r="M60" s="370"/>
      <c r="N60" s="115"/>
      <c r="O60" s="118"/>
    </row>
    <row r="61" spans="4:15" s="11" customFormat="1" ht="15" customHeight="1" thickBot="1" x14ac:dyDescent="0.3">
      <c r="D61" s="381"/>
      <c r="E61" s="382"/>
      <c r="F61" s="382"/>
      <c r="G61" s="112" t="s">
        <v>0</v>
      </c>
      <c r="H61" s="113">
        <f>SUM(H55:H60)</f>
        <v>0</v>
      </c>
      <c r="I61" s="114">
        <f>SUM(I55:I60)</f>
        <v>0</v>
      </c>
      <c r="J61" s="381"/>
      <c r="K61" s="382"/>
      <c r="L61" s="382"/>
      <c r="M61" s="112" t="s">
        <v>0</v>
      </c>
      <c r="N61" s="113">
        <f>SUM(N55:N60)</f>
        <v>0</v>
      </c>
      <c r="O61" s="114">
        <f>SUM(O55:O60)</f>
        <v>0</v>
      </c>
    </row>
    <row r="62" spans="4:15" s="11" customFormat="1" ht="15" customHeight="1" x14ac:dyDescent="0.25">
      <c r="J62" s="44"/>
      <c r="K62" s="44"/>
      <c r="L62" s="44"/>
      <c r="M62" s="44"/>
      <c r="N62" s="44"/>
      <c r="O62" s="44"/>
    </row>
    <row r="63" spans="4:15" s="11" customFormat="1" ht="15" customHeight="1" thickBot="1" x14ac:dyDescent="0.3">
      <c r="J63" s="44"/>
      <c r="K63" s="44"/>
      <c r="L63" s="44"/>
      <c r="M63" s="44"/>
      <c r="N63" s="44"/>
      <c r="O63" s="44"/>
    </row>
    <row r="64" spans="4:15" s="11" customFormat="1" ht="20.100000000000001" customHeight="1" x14ac:dyDescent="0.25">
      <c r="D64" s="344" t="s">
        <v>33</v>
      </c>
      <c r="E64" s="345"/>
      <c r="F64" s="346" t="str">
        <f>UPPER('Presupuesto Total'!$C$20)</f>
        <v/>
      </c>
      <c r="G64" s="346"/>
      <c r="H64" s="346"/>
      <c r="I64" s="347"/>
      <c r="J64" s="344" t="s">
        <v>34</v>
      </c>
      <c r="K64" s="345"/>
      <c r="L64" s="346" t="str">
        <f>UPPER('Presupuesto Total'!$C$21)</f>
        <v/>
      </c>
      <c r="M64" s="346"/>
      <c r="N64" s="346"/>
      <c r="O64" s="347"/>
    </row>
    <row r="65" spans="3:20" s="11" customFormat="1" ht="60" customHeight="1" x14ac:dyDescent="0.25">
      <c r="D65" s="371" t="s">
        <v>128</v>
      </c>
      <c r="E65" s="372"/>
      <c r="F65" s="373" t="s">
        <v>129</v>
      </c>
      <c r="G65" s="373"/>
      <c r="H65" s="85" t="s">
        <v>24</v>
      </c>
      <c r="I65" s="75" t="s">
        <v>23</v>
      </c>
      <c r="J65" s="371" t="s">
        <v>128</v>
      </c>
      <c r="K65" s="372"/>
      <c r="L65" s="373" t="s">
        <v>129</v>
      </c>
      <c r="M65" s="373"/>
      <c r="N65" s="85" t="s">
        <v>24</v>
      </c>
      <c r="O65" s="75" t="s">
        <v>23</v>
      </c>
    </row>
    <row r="66" spans="3:20" s="11" customFormat="1" ht="15" customHeight="1" x14ac:dyDescent="0.25">
      <c r="D66" s="368" t="s">
        <v>8</v>
      </c>
      <c r="E66" s="369"/>
      <c r="F66" s="370"/>
      <c r="G66" s="370"/>
      <c r="H66" s="115"/>
      <c r="I66" s="118"/>
      <c r="J66" s="368" t="s">
        <v>8</v>
      </c>
      <c r="K66" s="369"/>
      <c r="L66" s="370"/>
      <c r="M66" s="370"/>
      <c r="N66" s="115"/>
      <c r="O66" s="118"/>
    </row>
    <row r="67" spans="3:20" s="11" customFormat="1" ht="15" customHeight="1" x14ac:dyDescent="0.25">
      <c r="D67" s="368" t="s">
        <v>52</v>
      </c>
      <c r="E67" s="369"/>
      <c r="F67" s="370"/>
      <c r="G67" s="370"/>
      <c r="H67" s="115"/>
      <c r="I67" s="111">
        <f>SUMIF($G$78:$G$92,"PT 9",$N$78:$N$92)</f>
        <v>0</v>
      </c>
      <c r="J67" s="368" t="s">
        <v>52</v>
      </c>
      <c r="K67" s="369"/>
      <c r="L67" s="370"/>
      <c r="M67" s="370"/>
      <c r="N67" s="115"/>
      <c r="O67" s="111">
        <f>SUMIF($G$78:$G$92,"PT 10",$N$78:$N$92)</f>
        <v>0</v>
      </c>
    </row>
    <row r="68" spans="3:20" s="11" customFormat="1" ht="15" customHeight="1" x14ac:dyDescent="0.25">
      <c r="D68" s="368" t="s">
        <v>12</v>
      </c>
      <c r="E68" s="369"/>
      <c r="F68" s="370"/>
      <c r="G68" s="370"/>
      <c r="H68" s="115"/>
      <c r="I68" s="118"/>
      <c r="J68" s="368" t="s">
        <v>12</v>
      </c>
      <c r="K68" s="369"/>
      <c r="L68" s="370"/>
      <c r="M68" s="370"/>
      <c r="N68" s="115"/>
      <c r="O68" s="118"/>
    </row>
    <row r="69" spans="3:20" s="11" customFormat="1" ht="15" customHeight="1" x14ac:dyDescent="0.25">
      <c r="D69" s="368" t="s">
        <v>53</v>
      </c>
      <c r="E69" s="369"/>
      <c r="F69" s="370"/>
      <c r="G69" s="370"/>
      <c r="H69" s="115"/>
      <c r="I69" s="118"/>
      <c r="J69" s="368" t="s">
        <v>53</v>
      </c>
      <c r="K69" s="369"/>
      <c r="L69" s="370"/>
      <c r="M69" s="370"/>
      <c r="N69" s="115"/>
      <c r="O69" s="118"/>
    </row>
    <row r="70" spans="3:20" s="11" customFormat="1" ht="15" customHeight="1" x14ac:dyDescent="0.25">
      <c r="D70" s="368" t="s">
        <v>9</v>
      </c>
      <c r="E70" s="369"/>
      <c r="F70" s="370"/>
      <c r="G70" s="370"/>
      <c r="H70" s="115"/>
      <c r="I70" s="118"/>
      <c r="J70" s="368" t="s">
        <v>9</v>
      </c>
      <c r="K70" s="369"/>
      <c r="L70" s="370"/>
      <c r="M70" s="370"/>
      <c r="N70" s="115"/>
      <c r="O70" s="118"/>
    </row>
    <row r="71" spans="3:20" s="11" customFormat="1" ht="15" customHeight="1" x14ac:dyDescent="0.25">
      <c r="D71" s="368" t="s">
        <v>149</v>
      </c>
      <c r="E71" s="369"/>
      <c r="F71" s="370"/>
      <c r="G71" s="370"/>
      <c r="H71" s="115"/>
      <c r="I71" s="118"/>
      <c r="J71" s="368" t="s">
        <v>149</v>
      </c>
      <c r="K71" s="369"/>
      <c r="L71" s="370"/>
      <c r="M71" s="370"/>
      <c r="N71" s="115"/>
      <c r="O71" s="118"/>
    </row>
    <row r="72" spans="3:20" s="11" customFormat="1" ht="15" customHeight="1" thickBot="1" x14ac:dyDescent="0.3">
      <c r="D72" s="381"/>
      <c r="E72" s="382"/>
      <c r="F72" s="382"/>
      <c r="G72" s="112" t="s">
        <v>0</v>
      </c>
      <c r="H72" s="113">
        <f>SUM(H66:H71)</f>
        <v>0</v>
      </c>
      <c r="I72" s="114">
        <f>SUM(I66:I71)</f>
        <v>0</v>
      </c>
      <c r="J72" s="381"/>
      <c r="K72" s="382"/>
      <c r="L72" s="382"/>
      <c r="M72" s="112" t="s">
        <v>0</v>
      </c>
      <c r="N72" s="113">
        <f>SUM(N66:N71)</f>
        <v>0</v>
      </c>
      <c r="O72" s="114">
        <f>SUM(O66:O71)</f>
        <v>0</v>
      </c>
    </row>
    <row r="73" spans="3:20" s="49" customFormat="1" ht="15" customHeight="1" x14ac:dyDescent="0.25">
      <c r="J73" s="50"/>
      <c r="K73" s="50"/>
      <c r="L73" s="50"/>
      <c r="M73" s="50"/>
      <c r="N73" s="50"/>
      <c r="O73" s="50"/>
    </row>
    <row r="74" spans="3:20" s="51" customFormat="1" ht="21.75" customHeight="1" thickBot="1" x14ac:dyDescent="0.3">
      <c r="D74" s="388" t="s">
        <v>107</v>
      </c>
      <c r="E74" s="388"/>
      <c r="F74" s="388"/>
      <c r="G74" s="388"/>
      <c r="H74" s="388"/>
      <c r="I74" s="388"/>
      <c r="J74" s="388"/>
      <c r="K74" s="388"/>
      <c r="L74" s="388"/>
      <c r="M74" s="388"/>
      <c r="N74" s="388"/>
      <c r="O74" s="388"/>
      <c r="P74" s="49"/>
    </row>
    <row r="75" spans="3:20" s="203" customFormat="1" ht="21.75" customHeight="1" thickTop="1" x14ac:dyDescent="0.25">
      <c r="D75" s="204"/>
      <c r="E75" s="204"/>
      <c r="F75" s="204"/>
      <c r="G75" s="204"/>
      <c r="H75" s="204"/>
      <c r="I75" s="204"/>
      <c r="J75" s="204"/>
      <c r="K75" s="204"/>
      <c r="L75" s="204"/>
      <c r="M75" s="204"/>
      <c r="N75" s="204"/>
      <c r="O75" s="204"/>
      <c r="P75" s="205"/>
    </row>
    <row r="76" spans="3:20" ht="14.25" customHeight="1" x14ac:dyDescent="0.25">
      <c r="E76" s="204"/>
      <c r="K76" s="204"/>
      <c r="L76" s="204"/>
      <c r="M76" s="204"/>
      <c r="N76" s="204"/>
      <c r="O76" s="51"/>
      <c r="P76" s="51"/>
      <c r="Q76" s="51"/>
      <c r="R76" s="51"/>
      <c r="S76" s="51"/>
      <c r="T76" s="51"/>
    </row>
    <row r="77" spans="3:20" ht="60" x14ac:dyDescent="0.25">
      <c r="D77" s="176" t="s">
        <v>108</v>
      </c>
      <c r="E77" s="177" t="s">
        <v>124</v>
      </c>
      <c r="F77" s="177" t="s">
        <v>109</v>
      </c>
      <c r="G77" s="177" t="s">
        <v>110</v>
      </c>
      <c r="H77" s="177" t="s">
        <v>93</v>
      </c>
      <c r="I77" s="177" t="s">
        <v>111</v>
      </c>
      <c r="J77" s="177" t="s">
        <v>127</v>
      </c>
      <c r="K77" s="177" t="s">
        <v>114</v>
      </c>
      <c r="L77" s="177" t="s">
        <v>131</v>
      </c>
      <c r="M77" s="177" t="s">
        <v>126</v>
      </c>
      <c r="N77" s="177" t="s">
        <v>125</v>
      </c>
      <c r="O77" s="51"/>
      <c r="P77" s="51"/>
      <c r="Q77" s="51"/>
      <c r="R77" s="51"/>
    </row>
    <row r="78" spans="3:20" ht="18.75" x14ac:dyDescent="0.25">
      <c r="C78" s="178">
        <v>1</v>
      </c>
      <c r="D78" s="191"/>
      <c r="E78" s="191"/>
      <c r="F78" s="192"/>
      <c r="G78" s="192"/>
      <c r="H78" s="193"/>
      <c r="I78" s="194"/>
      <c r="J78" s="194"/>
      <c r="K78" s="195"/>
      <c r="L78" s="198" t="str">
        <f t="shared" ref="L78:L92" si="0">IFERROR((100/K78/100),"")</f>
        <v/>
      </c>
      <c r="M78" s="197"/>
      <c r="N78" s="180" t="str">
        <f>IFERROR((J78*L78*M78/12),"")</f>
        <v/>
      </c>
      <c r="O78" s="51"/>
      <c r="P78" s="51"/>
      <c r="Q78" s="51"/>
      <c r="R78" s="51"/>
    </row>
    <row r="79" spans="3:20" ht="18.75" x14ac:dyDescent="0.25">
      <c r="C79" s="178">
        <v>2</v>
      </c>
      <c r="D79" s="191"/>
      <c r="E79" s="191"/>
      <c r="F79" s="192"/>
      <c r="G79" s="192"/>
      <c r="H79" s="193"/>
      <c r="I79" s="194"/>
      <c r="J79" s="194"/>
      <c r="K79" s="195"/>
      <c r="L79" s="198" t="str">
        <f t="shared" si="0"/>
        <v/>
      </c>
      <c r="M79" s="197"/>
      <c r="N79" s="180" t="str">
        <f t="shared" ref="N79:N92" si="1">IFERROR((J79*L79*M79/12),"")</f>
        <v/>
      </c>
      <c r="O79" s="51"/>
      <c r="P79" s="51"/>
      <c r="Q79" s="51"/>
      <c r="R79" s="51"/>
    </row>
    <row r="80" spans="3:20" ht="18.75" x14ac:dyDescent="0.25">
      <c r="C80" s="178">
        <v>3</v>
      </c>
      <c r="D80" s="191"/>
      <c r="E80" s="191"/>
      <c r="F80" s="192"/>
      <c r="G80" s="192"/>
      <c r="H80" s="193"/>
      <c r="I80" s="194"/>
      <c r="J80" s="194"/>
      <c r="K80" s="195"/>
      <c r="L80" s="198" t="str">
        <f t="shared" si="0"/>
        <v/>
      </c>
      <c r="M80" s="197"/>
      <c r="N80" s="180" t="str">
        <f t="shared" si="1"/>
        <v/>
      </c>
      <c r="O80" s="51"/>
      <c r="P80" s="51"/>
      <c r="Q80" s="51"/>
      <c r="R80" s="51"/>
    </row>
    <row r="81" spans="3:18" ht="18.75" x14ac:dyDescent="0.25">
      <c r="C81" s="178">
        <v>4</v>
      </c>
      <c r="D81" s="191"/>
      <c r="E81" s="191"/>
      <c r="F81" s="192"/>
      <c r="G81" s="192"/>
      <c r="H81" s="193"/>
      <c r="I81" s="194"/>
      <c r="J81" s="194"/>
      <c r="K81" s="195"/>
      <c r="L81" s="198" t="str">
        <f t="shared" si="0"/>
        <v/>
      </c>
      <c r="M81" s="197"/>
      <c r="N81" s="180" t="str">
        <f t="shared" si="1"/>
        <v/>
      </c>
      <c r="O81" s="51"/>
      <c r="P81" s="51"/>
      <c r="Q81" s="51"/>
      <c r="R81" s="51"/>
    </row>
    <row r="82" spans="3:18" ht="18.75" x14ac:dyDescent="0.25">
      <c r="C82" s="178">
        <v>5</v>
      </c>
      <c r="D82" s="192"/>
      <c r="E82" s="192"/>
      <c r="F82" s="192"/>
      <c r="G82" s="192"/>
      <c r="H82" s="193"/>
      <c r="I82" s="194"/>
      <c r="J82" s="194"/>
      <c r="K82" s="195"/>
      <c r="L82" s="198" t="str">
        <f t="shared" si="0"/>
        <v/>
      </c>
      <c r="M82" s="197"/>
      <c r="N82" s="180" t="str">
        <f t="shared" si="1"/>
        <v/>
      </c>
      <c r="O82" s="51"/>
      <c r="P82" s="51"/>
      <c r="Q82" s="51"/>
      <c r="R82" s="51"/>
    </row>
    <row r="83" spans="3:18" ht="18.75" x14ac:dyDescent="0.25">
      <c r="C83" s="178">
        <v>6</v>
      </c>
      <c r="D83" s="192"/>
      <c r="E83" s="192"/>
      <c r="F83" s="192"/>
      <c r="G83" s="192"/>
      <c r="H83" s="193"/>
      <c r="I83" s="194"/>
      <c r="J83" s="194"/>
      <c r="K83" s="195"/>
      <c r="L83" s="198" t="str">
        <f t="shared" si="0"/>
        <v/>
      </c>
      <c r="M83" s="197"/>
      <c r="N83" s="180" t="str">
        <f t="shared" si="1"/>
        <v/>
      </c>
      <c r="O83" s="51"/>
      <c r="P83" s="51"/>
      <c r="Q83" s="51"/>
      <c r="R83" s="51"/>
    </row>
    <row r="84" spans="3:18" ht="18.75" x14ac:dyDescent="0.25">
      <c r="C84" s="178">
        <v>7</v>
      </c>
      <c r="D84" s="192"/>
      <c r="E84" s="192"/>
      <c r="F84" s="192"/>
      <c r="G84" s="192"/>
      <c r="H84" s="193"/>
      <c r="I84" s="194"/>
      <c r="J84" s="194"/>
      <c r="K84" s="195"/>
      <c r="L84" s="198" t="str">
        <f t="shared" si="0"/>
        <v/>
      </c>
      <c r="M84" s="197"/>
      <c r="N84" s="180" t="str">
        <f t="shared" si="1"/>
        <v/>
      </c>
      <c r="O84" s="51"/>
      <c r="P84" s="51"/>
      <c r="Q84" s="51"/>
      <c r="R84" s="51"/>
    </row>
    <row r="85" spans="3:18" ht="18.75" x14ac:dyDescent="0.25">
      <c r="C85" s="178">
        <v>8</v>
      </c>
      <c r="D85" s="192"/>
      <c r="E85" s="192"/>
      <c r="F85" s="192"/>
      <c r="G85" s="192"/>
      <c r="H85" s="193"/>
      <c r="I85" s="194"/>
      <c r="J85" s="194"/>
      <c r="K85" s="195"/>
      <c r="L85" s="198" t="str">
        <f t="shared" si="0"/>
        <v/>
      </c>
      <c r="M85" s="197"/>
      <c r="N85" s="180" t="str">
        <f t="shared" si="1"/>
        <v/>
      </c>
      <c r="O85" s="51"/>
      <c r="P85" s="51"/>
      <c r="Q85" s="51"/>
      <c r="R85" s="51"/>
    </row>
    <row r="86" spans="3:18" ht="18.75" x14ac:dyDescent="0.25">
      <c r="C86" s="178">
        <v>9</v>
      </c>
      <c r="D86" s="192"/>
      <c r="E86" s="192"/>
      <c r="F86" s="192"/>
      <c r="G86" s="192"/>
      <c r="H86" s="193"/>
      <c r="I86" s="194"/>
      <c r="J86" s="194"/>
      <c r="K86" s="195"/>
      <c r="L86" s="198" t="str">
        <f t="shared" si="0"/>
        <v/>
      </c>
      <c r="M86" s="197"/>
      <c r="N86" s="180" t="str">
        <f t="shared" si="1"/>
        <v/>
      </c>
      <c r="O86" s="51"/>
      <c r="P86" s="51"/>
      <c r="Q86" s="51"/>
      <c r="R86" s="51"/>
    </row>
    <row r="87" spans="3:18" ht="18.75" x14ac:dyDescent="0.25">
      <c r="C87" s="178">
        <v>10</v>
      </c>
      <c r="D87" s="192"/>
      <c r="E87" s="192"/>
      <c r="F87" s="192"/>
      <c r="G87" s="192"/>
      <c r="H87" s="193"/>
      <c r="I87" s="194"/>
      <c r="J87" s="194"/>
      <c r="K87" s="195"/>
      <c r="L87" s="198" t="str">
        <f t="shared" si="0"/>
        <v/>
      </c>
      <c r="M87" s="197"/>
      <c r="N87" s="180" t="str">
        <f t="shared" si="1"/>
        <v/>
      </c>
      <c r="O87" s="51"/>
      <c r="P87" s="51"/>
      <c r="Q87" s="51"/>
      <c r="R87" s="51"/>
    </row>
    <row r="88" spans="3:18" ht="18.75" x14ac:dyDescent="0.25">
      <c r="C88" s="178">
        <v>11</v>
      </c>
      <c r="D88" s="192"/>
      <c r="E88" s="192"/>
      <c r="F88" s="192"/>
      <c r="G88" s="192"/>
      <c r="H88" s="193"/>
      <c r="I88" s="194"/>
      <c r="J88" s="194"/>
      <c r="K88" s="195"/>
      <c r="L88" s="198" t="str">
        <f>IFERROR((100/K88/100),"")</f>
        <v/>
      </c>
      <c r="M88" s="197"/>
      <c r="N88" s="180" t="str">
        <f>IFERROR((J88*L88*M88/12),"")</f>
        <v/>
      </c>
      <c r="O88" s="51"/>
      <c r="P88" s="51"/>
      <c r="Q88" s="51"/>
      <c r="R88" s="51"/>
    </row>
    <row r="89" spans="3:18" ht="18.75" x14ac:dyDescent="0.25">
      <c r="C89" s="178">
        <v>12</v>
      </c>
      <c r="D89" s="192"/>
      <c r="E89" s="192"/>
      <c r="F89" s="192"/>
      <c r="G89" s="192"/>
      <c r="H89" s="193"/>
      <c r="I89" s="194"/>
      <c r="J89" s="194"/>
      <c r="K89" s="195"/>
      <c r="L89" s="198" t="str">
        <f t="shared" si="0"/>
        <v/>
      </c>
      <c r="M89" s="197"/>
      <c r="N89" s="180" t="str">
        <f t="shared" si="1"/>
        <v/>
      </c>
      <c r="O89" s="51"/>
      <c r="P89" s="51"/>
      <c r="Q89" s="51"/>
      <c r="R89" s="51"/>
    </row>
    <row r="90" spans="3:18" ht="18.75" x14ac:dyDescent="0.25">
      <c r="C90" s="178">
        <v>13</v>
      </c>
      <c r="D90" s="192"/>
      <c r="E90" s="192"/>
      <c r="F90" s="192"/>
      <c r="G90" s="192"/>
      <c r="H90" s="193"/>
      <c r="I90" s="194"/>
      <c r="J90" s="194"/>
      <c r="K90" s="195"/>
      <c r="L90" s="198" t="str">
        <f>IFERROR((100/K90/100),"")</f>
        <v/>
      </c>
      <c r="M90" s="197"/>
      <c r="N90" s="180" t="str">
        <f>IFERROR((J90*L90*M90/12),"")</f>
        <v/>
      </c>
      <c r="O90" s="51"/>
      <c r="P90" s="51"/>
      <c r="Q90" s="51"/>
      <c r="R90" s="51"/>
    </row>
    <row r="91" spans="3:18" ht="18.75" x14ac:dyDescent="0.25">
      <c r="C91" s="178">
        <v>14</v>
      </c>
      <c r="D91" s="192"/>
      <c r="E91" s="192"/>
      <c r="F91" s="192"/>
      <c r="G91" s="192"/>
      <c r="H91" s="193"/>
      <c r="I91" s="194"/>
      <c r="J91" s="194"/>
      <c r="K91" s="195"/>
      <c r="L91" s="198" t="str">
        <f t="shared" si="0"/>
        <v/>
      </c>
      <c r="M91" s="197"/>
      <c r="N91" s="180" t="str">
        <f t="shared" si="1"/>
        <v/>
      </c>
      <c r="O91" s="51"/>
      <c r="P91" s="51"/>
      <c r="Q91" s="51"/>
      <c r="R91" s="51"/>
    </row>
    <row r="92" spans="3:18" s="49" customFormat="1" ht="15" customHeight="1" x14ac:dyDescent="0.25">
      <c r="C92" s="178">
        <v>15</v>
      </c>
      <c r="D92" s="192"/>
      <c r="E92" s="192"/>
      <c r="F92" s="192"/>
      <c r="G92" s="192"/>
      <c r="H92" s="193"/>
      <c r="I92" s="194"/>
      <c r="J92" s="194"/>
      <c r="K92" s="195"/>
      <c r="L92" s="198" t="str">
        <f t="shared" si="0"/>
        <v/>
      </c>
      <c r="M92" s="197"/>
      <c r="N92" s="180" t="str">
        <f t="shared" si="1"/>
        <v/>
      </c>
      <c r="O92" s="50"/>
    </row>
    <row r="93" spans="3:18" s="49" customFormat="1" ht="15" customHeight="1" x14ac:dyDescent="0.25">
      <c r="D93" s="184"/>
      <c r="E93" s="184"/>
      <c r="F93" s="184"/>
      <c r="G93" s="184"/>
      <c r="H93" s="185"/>
      <c r="I93" s="186"/>
      <c r="J93" s="186"/>
      <c r="K93" s="187"/>
      <c r="L93" s="187"/>
      <c r="M93" s="187"/>
      <c r="N93" s="187"/>
      <c r="O93" s="50"/>
    </row>
    <row r="94" spans="3:18" s="49" customFormat="1" ht="15" customHeight="1" x14ac:dyDescent="0.25">
      <c r="D94" s="184"/>
      <c r="E94" s="184"/>
      <c r="F94" s="184"/>
      <c r="G94" s="184"/>
      <c r="H94" s="185"/>
      <c r="I94" s="186"/>
      <c r="J94" s="186"/>
      <c r="K94" s="187"/>
      <c r="L94" s="187"/>
      <c r="M94" s="187"/>
      <c r="N94" s="187"/>
      <c r="O94" s="50"/>
    </row>
    <row r="95" spans="3:18" s="51" customFormat="1" ht="21.75" customHeight="1" thickBot="1" x14ac:dyDescent="0.3">
      <c r="D95" s="388" t="s">
        <v>74</v>
      </c>
      <c r="E95" s="388"/>
      <c r="F95" s="388"/>
      <c r="G95" s="388"/>
      <c r="H95" s="388"/>
      <c r="I95" s="388"/>
      <c r="J95" s="388"/>
      <c r="K95" s="388"/>
      <c r="L95" s="388"/>
      <c r="M95" s="388"/>
      <c r="N95" s="388"/>
      <c r="O95" s="388"/>
      <c r="P95" s="49"/>
    </row>
    <row r="96" spans="3:18" s="51" customFormat="1" ht="15.75" thickTop="1" x14ac:dyDescent="0.25">
      <c r="P96" s="49"/>
      <c r="Q96" s="188"/>
      <c r="R96" s="188"/>
    </row>
    <row r="97" spans="3:18" s="51" customFormat="1" ht="50.1" customHeight="1" x14ac:dyDescent="0.25">
      <c r="D97" s="391" t="s">
        <v>123</v>
      </c>
      <c r="E97" s="391"/>
      <c r="F97" s="13" t="s">
        <v>134</v>
      </c>
      <c r="G97" s="14" t="s">
        <v>133</v>
      </c>
      <c r="H97" s="14" t="s">
        <v>38</v>
      </c>
      <c r="I97" s="15" t="s">
        <v>79</v>
      </c>
    </row>
    <row r="98" spans="3:18" s="51" customFormat="1" ht="39.950000000000003" customHeight="1" x14ac:dyDescent="0.25">
      <c r="D98" s="384" t="s">
        <v>8</v>
      </c>
      <c r="E98" s="385"/>
      <c r="F98" s="24">
        <f>E120</f>
        <v>0</v>
      </c>
      <c r="G98" s="24">
        <f>F120</f>
        <v>0</v>
      </c>
      <c r="H98" s="26">
        <f>$G$19</f>
        <v>0</v>
      </c>
      <c r="I98" s="24">
        <f>G98*H98</f>
        <v>0</v>
      </c>
    </row>
    <row r="99" spans="3:18" s="51" customFormat="1" ht="39.950000000000003" customHeight="1" x14ac:dyDescent="0.25">
      <c r="D99" s="384" t="s">
        <v>52</v>
      </c>
      <c r="E99" s="385"/>
      <c r="F99" s="24">
        <f>G120</f>
        <v>0</v>
      </c>
      <c r="G99" s="24">
        <f>H120</f>
        <v>0</v>
      </c>
      <c r="H99" s="26">
        <f t="shared" ref="H99:H105" si="2">$G$19</f>
        <v>0</v>
      </c>
      <c r="I99" s="24">
        <f t="shared" ref="I99:I104" si="3">G99*H99</f>
        <v>0</v>
      </c>
    </row>
    <row r="100" spans="3:18" s="51" customFormat="1" ht="39.950000000000003" customHeight="1" x14ac:dyDescent="0.25">
      <c r="D100" s="384" t="s">
        <v>12</v>
      </c>
      <c r="E100" s="385"/>
      <c r="F100" s="24">
        <f>I120</f>
        <v>0</v>
      </c>
      <c r="G100" s="24">
        <f>J120</f>
        <v>0</v>
      </c>
      <c r="H100" s="26">
        <f t="shared" si="2"/>
        <v>0</v>
      </c>
      <c r="I100" s="24">
        <f t="shared" si="3"/>
        <v>0</v>
      </c>
    </row>
    <row r="101" spans="3:18" s="51" customFormat="1" ht="39.950000000000003" customHeight="1" x14ac:dyDescent="0.25">
      <c r="D101" s="384" t="s">
        <v>53</v>
      </c>
      <c r="E101" s="385"/>
      <c r="F101" s="24">
        <f>K120</f>
        <v>0</v>
      </c>
      <c r="G101" s="24">
        <f>L120</f>
        <v>0</v>
      </c>
      <c r="H101" s="26">
        <f t="shared" si="2"/>
        <v>0</v>
      </c>
      <c r="I101" s="24">
        <f t="shared" si="3"/>
        <v>0</v>
      </c>
    </row>
    <row r="102" spans="3:18" s="51" customFormat="1" ht="39.950000000000003" customHeight="1" x14ac:dyDescent="0.25">
      <c r="D102" s="384" t="s">
        <v>9</v>
      </c>
      <c r="E102" s="385"/>
      <c r="F102" s="24">
        <f>M120</f>
        <v>0</v>
      </c>
      <c r="G102" s="24">
        <f>N120</f>
        <v>0</v>
      </c>
      <c r="H102" s="26">
        <f t="shared" si="2"/>
        <v>0</v>
      </c>
      <c r="I102" s="24">
        <f t="shared" si="3"/>
        <v>0</v>
      </c>
    </row>
    <row r="103" spans="3:18" s="51" customFormat="1" ht="39.950000000000003" customHeight="1" x14ac:dyDescent="0.25">
      <c r="D103" s="384" t="s">
        <v>149</v>
      </c>
      <c r="E103" s="385"/>
      <c r="F103" s="24">
        <f>O120</f>
        <v>0</v>
      </c>
      <c r="G103" s="24">
        <f>P120</f>
        <v>0</v>
      </c>
      <c r="H103" s="26">
        <f t="shared" si="2"/>
        <v>0</v>
      </c>
      <c r="I103" s="24">
        <f t="shared" si="3"/>
        <v>0</v>
      </c>
    </row>
    <row r="104" spans="3:18" s="51" customFormat="1" ht="39.950000000000003" customHeight="1" x14ac:dyDescent="0.25">
      <c r="D104" s="384" t="s">
        <v>26</v>
      </c>
      <c r="E104" s="385"/>
      <c r="F104" s="24">
        <f>G104</f>
        <v>0</v>
      </c>
      <c r="G104" s="120"/>
      <c r="H104" s="26">
        <f t="shared" si="2"/>
        <v>0</v>
      </c>
      <c r="I104" s="24">
        <f t="shared" si="3"/>
        <v>0</v>
      </c>
    </row>
    <row r="105" spans="3:18" s="51" customFormat="1" ht="39.950000000000003" customHeight="1" x14ac:dyDescent="0.25">
      <c r="D105" s="389" t="s">
        <v>2</v>
      </c>
      <c r="E105" s="390"/>
      <c r="F105" s="25">
        <f>ROUND(SUM(F98:F104),3)</f>
        <v>0</v>
      </c>
      <c r="G105" s="25">
        <f>ROUND(SUM(G98:G104),3)</f>
        <v>0</v>
      </c>
      <c r="H105" s="27">
        <f t="shared" si="2"/>
        <v>0</v>
      </c>
      <c r="I105" s="25">
        <f>ROUND(SUM(I98:I104),3)</f>
        <v>0</v>
      </c>
    </row>
    <row r="106" spans="3:18" s="51" customFormat="1" ht="15" x14ac:dyDescent="0.25">
      <c r="P106" s="49"/>
      <c r="Q106" s="383"/>
      <c r="R106" s="383"/>
    </row>
    <row r="107" spans="3:18" s="51" customFormat="1" ht="15" x14ac:dyDescent="0.25">
      <c r="P107" s="49"/>
      <c r="Q107" s="189"/>
      <c r="R107" s="189"/>
    </row>
    <row r="108" spans="3:18" s="51" customFormat="1" ht="39.75" customHeight="1" x14ac:dyDescent="0.25">
      <c r="C108" s="321" t="s">
        <v>70</v>
      </c>
      <c r="D108" s="321"/>
      <c r="E108" s="386" t="s">
        <v>65</v>
      </c>
      <c r="F108" s="386"/>
      <c r="G108" s="386" t="s">
        <v>152</v>
      </c>
      <c r="H108" s="386"/>
      <c r="I108" s="386" t="s">
        <v>66</v>
      </c>
      <c r="J108" s="386"/>
      <c r="K108" s="386" t="s">
        <v>67</v>
      </c>
      <c r="L108" s="386"/>
      <c r="M108" s="386" t="s">
        <v>68</v>
      </c>
      <c r="N108" s="386"/>
      <c r="O108" s="386" t="s">
        <v>146</v>
      </c>
      <c r="P108" s="386"/>
      <c r="Q108" s="188"/>
      <c r="R108" s="188"/>
    </row>
    <row r="109" spans="3:18" s="51" customFormat="1" ht="41.25" customHeight="1" x14ac:dyDescent="0.25">
      <c r="C109" s="319" t="s">
        <v>69</v>
      </c>
      <c r="D109" s="319"/>
      <c r="E109" s="174" t="s">
        <v>71</v>
      </c>
      <c r="F109" s="174" t="s">
        <v>72</v>
      </c>
      <c r="G109" s="174" t="s">
        <v>71</v>
      </c>
      <c r="H109" s="174" t="s">
        <v>72</v>
      </c>
      <c r="I109" s="174" t="s">
        <v>73</v>
      </c>
      <c r="J109" s="174" t="s">
        <v>72</v>
      </c>
      <c r="K109" s="174" t="s">
        <v>71</v>
      </c>
      <c r="L109" s="174" t="s">
        <v>72</v>
      </c>
      <c r="M109" s="174" t="s">
        <v>71</v>
      </c>
      <c r="N109" s="174" t="s">
        <v>72</v>
      </c>
      <c r="O109" s="174" t="s">
        <v>71</v>
      </c>
      <c r="P109" s="174" t="s">
        <v>72</v>
      </c>
      <c r="Q109" s="383"/>
      <c r="R109" s="383"/>
    </row>
    <row r="110" spans="3:18" s="51" customFormat="1" ht="18.75" x14ac:dyDescent="0.25">
      <c r="C110" s="392" t="str">
        <f>CONCATENATE("PT 1-", F22)</f>
        <v>PT 1-</v>
      </c>
      <c r="D110" s="392"/>
      <c r="E110" s="131">
        <f>H24</f>
        <v>0</v>
      </c>
      <c r="F110" s="131">
        <f>I24</f>
        <v>0</v>
      </c>
      <c r="G110" s="131">
        <f>H25</f>
        <v>0</v>
      </c>
      <c r="H110" s="131">
        <f>I25</f>
        <v>0</v>
      </c>
      <c r="I110" s="131">
        <f>H26</f>
        <v>0</v>
      </c>
      <c r="J110" s="131">
        <f>I26</f>
        <v>0</v>
      </c>
      <c r="K110" s="131">
        <f>H27</f>
        <v>0</v>
      </c>
      <c r="L110" s="131">
        <f>I27</f>
        <v>0</v>
      </c>
      <c r="M110" s="131">
        <f>H28</f>
        <v>0</v>
      </c>
      <c r="N110" s="131">
        <f>I28</f>
        <v>0</v>
      </c>
      <c r="O110" s="131">
        <f>H29</f>
        <v>0</v>
      </c>
      <c r="P110" s="131">
        <f>I29</f>
        <v>0</v>
      </c>
      <c r="Q110" s="188"/>
      <c r="R110" s="188"/>
    </row>
    <row r="111" spans="3:18" s="51" customFormat="1" ht="18.75" customHeight="1" x14ac:dyDescent="0.25">
      <c r="C111" s="392" t="str">
        <f>CONCATENATE("PT 2-", L22)</f>
        <v>PT 2-</v>
      </c>
      <c r="D111" s="392"/>
      <c r="E111" s="131">
        <f>N24</f>
        <v>0</v>
      </c>
      <c r="F111" s="131">
        <f>O24</f>
        <v>0</v>
      </c>
      <c r="G111" s="131">
        <f>N25</f>
        <v>0</v>
      </c>
      <c r="H111" s="131">
        <f>O25</f>
        <v>0</v>
      </c>
      <c r="I111" s="131">
        <f>N26</f>
        <v>0</v>
      </c>
      <c r="J111" s="131">
        <f>O26</f>
        <v>0</v>
      </c>
      <c r="K111" s="131">
        <f>N27</f>
        <v>0</v>
      </c>
      <c r="L111" s="131">
        <f>O27</f>
        <v>0</v>
      </c>
      <c r="M111" s="131">
        <f>N28</f>
        <v>0</v>
      </c>
      <c r="N111" s="131">
        <f>O28</f>
        <v>0</v>
      </c>
      <c r="O111" s="131">
        <f>N29</f>
        <v>0</v>
      </c>
      <c r="P111" s="131">
        <f>O29</f>
        <v>0</v>
      </c>
      <c r="Q111" s="383"/>
      <c r="R111" s="383"/>
    </row>
    <row r="112" spans="3:18" s="51" customFormat="1" ht="18.75" customHeight="1" x14ac:dyDescent="0.25">
      <c r="C112" s="392" t="str">
        <f>CONCATENATE("PT 3-", F33)</f>
        <v>PT 3-</v>
      </c>
      <c r="D112" s="392"/>
      <c r="E112" s="131">
        <f>H35</f>
        <v>0</v>
      </c>
      <c r="F112" s="131">
        <f>I35</f>
        <v>0</v>
      </c>
      <c r="G112" s="131">
        <f>H36</f>
        <v>0</v>
      </c>
      <c r="H112" s="131">
        <f>I36</f>
        <v>0</v>
      </c>
      <c r="I112" s="131">
        <f>H37</f>
        <v>0</v>
      </c>
      <c r="J112" s="131">
        <f>I37</f>
        <v>0</v>
      </c>
      <c r="K112" s="131">
        <f>H38</f>
        <v>0</v>
      </c>
      <c r="L112" s="131">
        <f>I38</f>
        <v>0</v>
      </c>
      <c r="M112" s="131">
        <f>H39</f>
        <v>0</v>
      </c>
      <c r="N112" s="131">
        <f>I39</f>
        <v>0</v>
      </c>
      <c r="O112" s="131">
        <f>H40</f>
        <v>0</v>
      </c>
      <c r="P112" s="131">
        <f>I40</f>
        <v>0</v>
      </c>
      <c r="Q112" s="188"/>
      <c r="R112" s="188"/>
    </row>
    <row r="113" spans="3:18" s="51" customFormat="1" ht="15" customHeight="1" x14ac:dyDescent="0.25">
      <c r="C113" s="392" t="str">
        <f>CONCATENATE("PT 4-", L33)</f>
        <v>PT 4-</v>
      </c>
      <c r="D113" s="392"/>
      <c r="E113" s="131">
        <f>N35</f>
        <v>0</v>
      </c>
      <c r="F113" s="131">
        <f>O35</f>
        <v>0</v>
      </c>
      <c r="G113" s="131">
        <f>N36</f>
        <v>0</v>
      </c>
      <c r="H113" s="131">
        <f>O36</f>
        <v>0</v>
      </c>
      <c r="I113" s="131">
        <f>N37</f>
        <v>0</v>
      </c>
      <c r="J113" s="131">
        <f>O37</f>
        <v>0</v>
      </c>
      <c r="K113" s="131">
        <f>N38</f>
        <v>0</v>
      </c>
      <c r="L113" s="131">
        <f>O38</f>
        <v>0</v>
      </c>
      <c r="M113" s="131">
        <f>N39</f>
        <v>0</v>
      </c>
      <c r="N113" s="131">
        <f>O39</f>
        <v>0</v>
      </c>
      <c r="O113" s="131">
        <f>N40</f>
        <v>0</v>
      </c>
      <c r="P113" s="131">
        <f>O40</f>
        <v>0</v>
      </c>
      <c r="Q113" s="383"/>
      <c r="R113" s="383"/>
    </row>
    <row r="114" spans="3:18" s="51" customFormat="1" ht="18.75" customHeight="1" x14ac:dyDescent="0.25">
      <c r="C114" s="392" t="str">
        <f>CONCATENATE("PT 5-", F43)</f>
        <v>PT 5-</v>
      </c>
      <c r="D114" s="392"/>
      <c r="E114" s="131">
        <f>H45</f>
        <v>0</v>
      </c>
      <c r="F114" s="131">
        <f>I45</f>
        <v>0</v>
      </c>
      <c r="G114" s="131">
        <f>H46</f>
        <v>0</v>
      </c>
      <c r="H114" s="131">
        <f>I46</f>
        <v>0</v>
      </c>
      <c r="I114" s="131">
        <f>H47</f>
        <v>0</v>
      </c>
      <c r="J114" s="131">
        <f>I47</f>
        <v>0</v>
      </c>
      <c r="K114" s="131">
        <f>H48</f>
        <v>0</v>
      </c>
      <c r="L114" s="131">
        <f>I48</f>
        <v>0</v>
      </c>
      <c r="M114" s="131">
        <f>H49</f>
        <v>0</v>
      </c>
      <c r="N114" s="131">
        <f>I49</f>
        <v>0</v>
      </c>
      <c r="O114" s="131">
        <f>H50</f>
        <v>0</v>
      </c>
      <c r="P114" s="131">
        <f>I50</f>
        <v>0</v>
      </c>
      <c r="Q114" s="188"/>
      <c r="R114" s="188"/>
    </row>
    <row r="115" spans="3:18" s="51" customFormat="1" ht="18.75" customHeight="1" x14ac:dyDescent="0.25">
      <c r="C115" s="392" t="str">
        <f>CONCATENATE("PT 6-", L43)</f>
        <v>PT 6-</v>
      </c>
      <c r="D115" s="392"/>
      <c r="E115" s="131">
        <f>N45</f>
        <v>0</v>
      </c>
      <c r="F115" s="131">
        <f>O45</f>
        <v>0</v>
      </c>
      <c r="G115" s="131">
        <f>N46</f>
        <v>0</v>
      </c>
      <c r="H115" s="131">
        <f>O46</f>
        <v>0</v>
      </c>
      <c r="I115" s="131">
        <f>N47</f>
        <v>0</v>
      </c>
      <c r="J115" s="131">
        <f>O47</f>
        <v>0</v>
      </c>
      <c r="K115" s="131">
        <f>N48</f>
        <v>0</v>
      </c>
      <c r="L115" s="131">
        <f>O48</f>
        <v>0</v>
      </c>
      <c r="M115" s="131">
        <f>N49</f>
        <v>0</v>
      </c>
      <c r="N115" s="131">
        <f>O49</f>
        <v>0</v>
      </c>
      <c r="O115" s="131">
        <f>N50</f>
        <v>0</v>
      </c>
      <c r="P115" s="131">
        <f>O50</f>
        <v>0</v>
      </c>
      <c r="Q115" s="383"/>
      <c r="R115" s="383"/>
    </row>
    <row r="116" spans="3:18" s="51" customFormat="1" ht="18.75" customHeight="1" x14ac:dyDescent="0.25">
      <c r="C116" s="392" t="str">
        <f>CONCATENATE("PT 7-", F53)</f>
        <v>PT 7-</v>
      </c>
      <c r="D116" s="392"/>
      <c r="E116" s="131">
        <f>H55</f>
        <v>0</v>
      </c>
      <c r="F116" s="131">
        <f>I55</f>
        <v>0</v>
      </c>
      <c r="G116" s="131">
        <f>H56</f>
        <v>0</v>
      </c>
      <c r="H116" s="131">
        <f>I56</f>
        <v>0</v>
      </c>
      <c r="I116" s="131">
        <f>H57</f>
        <v>0</v>
      </c>
      <c r="J116" s="131">
        <f>I57</f>
        <v>0</v>
      </c>
      <c r="K116" s="131">
        <f>H58</f>
        <v>0</v>
      </c>
      <c r="L116" s="131">
        <f>I58</f>
        <v>0</v>
      </c>
      <c r="M116" s="131">
        <f>H59</f>
        <v>0</v>
      </c>
      <c r="N116" s="131">
        <f>I59</f>
        <v>0</v>
      </c>
      <c r="O116" s="131">
        <f>H60</f>
        <v>0</v>
      </c>
      <c r="P116" s="131">
        <f>I60</f>
        <v>0</v>
      </c>
      <c r="Q116" s="188"/>
      <c r="R116" s="188"/>
    </row>
    <row r="117" spans="3:18" s="51" customFormat="1" ht="18.75" customHeight="1" x14ac:dyDescent="0.25">
      <c r="C117" s="392" t="str">
        <f>CONCATENATE("PT 8-", L53)</f>
        <v>PT 8-</v>
      </c>
      <c r="D117" s="392"/>
      <c r="E117" s="131">
        <f>N55</f>
        <v>0</v>
      </c>
      <c r="F117" s="131">
        <f>O55</f>
        <v>0</v>
      </c>
      <c r="G117" s="131">
        <f>N56</f>
        <v>0</v>
      </c>
      <c r="H117" s="131">
        <f>O56</f>
        <v>0</v>
      </c>
      <c r="I117" s="131">
        <f>N57</f>
        <v>0</v>
      </c>
      <c r="J117" s="131">
        <f>O57</f>
        <v>0</v>
      </c>
      <c r="K117" s="131">
        <f>N58</f>
        <v>0</v>
      </c>
      <c r="L117" s="131">
        <f>O58</f>
        <v>0</v>
      </c>
      <c r="M117" s="131">
        <f>N59</f>
        <v>0</v>
      </c>
      <c r="N117" s="131">
        <f>O59</f>
        <v>0</v>
      </c>
      <c r="O117" s="131">
        <f>N60</f>
        <v>0</v>
      </c>
      <c r="P117" s="131">
        <f>O60</f>
        <v>0</v>
      </c>
      <c r="Q117" s="383"/>
      <c r="R117" s="383"/>
    </row>
    <row r="118" spans="3:18" s="51" customFormat="1" ht="18.75" x14ac:dyDescent="0.25">
      <c r="C118" s="392" t="str">
        <f>CONCATENATE("PT 9-", F64)</f>
        <v>PT 9-</v>
      </c>
      <c r="D118" s="392"/>
      <c r="E118" s="131">
        <f>H66</f>
        <v>0</v>
      </c>
      <c r="F118" s="131">
        <f>I66</f>
        <v>0</v>
      </c>
      <c r="G118" s="131">
        <f>H67</f>
        <v>0</v>
      </c>
      <c r="H118" s="131">
        <f>I67</f>
        <v>0</v>
      </c>
      <c r="I118" s="131">
        <f>H68</f>
        <v>0</v>
      </c>
      <c r="J118" s="131">
        <f>I68</f>
        <v>0</v>
      </c>
      <c r="K118" s="131">
        <f>H69</f>
        <v>0</v>
      </c>
      <c r="L118" s="131">
        <f>I69</f>
        <v>0</v>
      </c>
      <c r="M118" s="131">
        <f>H70</f>
        <v>0</v>
      </c>
      <c r="N118" s="131">
        <f>I70</f>
        <v>0</v>
      </c>
      <c r="O118" s="131">
        <f>H71</f>
        <v>0</v>
      </c>
      <c r="P118" s="131">
        <f>I71</f>
        <v>0</v>
      </c>
      <c r="Q118" s="188"/>
      <c r="R118" s="188"/>
    </row>
    <row r="119" spans="3:18" s="51" customFormat="1" ht="18.75" x14ac:dyDescent="0.25">
      <c r="C119" s="392" t="str">
        <f>CONCATENATE("PT 10-", L64)</f>
        <v>PT 10-</v>
      </c>
      <c r="D119" s="392"/>
      <c r="E119" s="131">
        <f>N66</f>
        <v>0</v>
      </c>
      <c r="F119" s="131">
        <f>O66</f>
        <v>0</v>
      </c>
      <c r="G119" s="131">
        <f>N67</f>
        <v>0</v>
      </c>
      <c r="H119" s="131">
        <f>O67</f>
        <v>0</v>
      </c>
      <c r="I119" s="131">
        <f>N68</f>
        <v>0</v>
      </c>
      <c r="J119" s="131">
        <f>O68</f>
        <v>0</v>
      </c>
      <c r="K119" s="131">
        <f>N69</f>
        <v>0</v>
      </c>
      <c r="L119" s="131">
        <f>O69</f>
        <v>0</v>
      </c>
      <c r="M119" s="131">
        <f>N69</f>
        <v>0</v>
      </c>
      <c r="N119" s="131">
        <f>O70</f>
        <v>0</v>
      </c>
      <c r="O119" s="131">
        <f>N71</f>
        <v>0</v>
      </c>
      <c r="P119" s="131">
        <f>O71</f>
        <v>0</v>
      </c>
      <c r="Q119" s="383"/>
      <c r="R119" s="383"/>
    </row>
    <row r="120" spans="3:18" s="190" customFormat="1" ht="18.75" x14ac:dyDescent="0.25">
      <c r="C120" s="387" t="s">
        <v>2</v>
      </c>
      <c r="D120" s="387"/>
      <c r="E120" s="25">
        <f>ROUND(SUM(E110:E119),3)</f>
        <v>0</v>
      </c>
      <c r="F120" s="25">
        <f>ROUND(SUM(F110:F119),3)</f>
        <v>0</v>
      </c>
      <c r="G120" s="25">
        <f t="shared" ref="G120:P120" si="4">ROUND(SUM(G110:G119),3)</f>
        <v>0</v>
      </c>
      <c r="H120" s="25">
        <f t="shared" si="4"/>
        <v>0</v>
      </c>
      <c r="I120" s="25">
        <f t="shared" si="4"/>
        <v>0</v>
      </c>
      <c r="J120" s="25">
        <f t="shared" si="4"/>
        <v>0</v>
      </c>
      <c r="K120" s="25">
        <f t="shared" si="4"/>
        <v>0</v>
      </c>
      <c r="L120" s="25">
        <f t="shared" si="4"/>
        <v>0</v>
      </c>
      <c r="M120" s="25">
        <f t="shared" si="4"/>
        <v>0</v>
      </c>
      <c r="N120" s="25">
        <f t="shared" si="4"/>
        <v>0</v>
      </c>
      <c r="O120" s="25">
        <f t="shared" si="4"/>
        <v>0</v>
      </c>
      <c r="P120" s="25">
        <f t="shared" si="4"/>
        <v>0</v>
      </c>
      <c r="Q120" s="188"/>
      <c r="R120" s="188"/>
    </row>
    <row r="121" spans="3:18" s="51" customFormat="1" ht="15" x14ac:dyDescent="0.25">
      <c r="Q121" s="383"/>
      <c r="R121" s="383"/>
    </row>
    <row r="122" spans="3:18" s="51" customFormat="1" ht="15" x14ac:dyDescent="0.25">
      <c r="Q122" s="188"/>
      <c r="R122" s="188"/>
    </row>
    <row r="123" spans="3:18" s="51" customFormat="1" ht="50.1" customHeight="1" x14ac:dyDescent="0.25">
      <c r="C123" s="321" t="s">
        <v>69</v>
      </c>
      <c r="D123" s="321"/>
      <c r="E123" s="21" t="s">
        <v>132</v>
      </c>
      <c r="F123" s="12" t="s">
        <v>133</v>
      </c>
      <c r="G123" s="12" t="s">
        <v>38</v>
      </c>
      <c r="H123" s="12" t="s">
        <v>78</v>
      </c>
      <c r="Q123" s="383"/>
      <c r="R123" s="383"/>
    </row>
    <row r="124" spans="3:18" s="51" customFormat="1" ht="24.95" customHeight="1" x14ac:dyDescent="0.25">
      <c r="C124" s="392" t="str">
        <f t="shared" ref="C124:C133" si="5">C110</f>
        <v>PT 1-</v>
      </c>
      <c r="D124" s="392"/>
      <c r="E124" s="131">
        <f t="shared" ref="E124:F133" si="6">E110+G110+I110+K110+M110+O110</f>
        <v>0</v>
      </c>
      <c r="F124" s="131">
        <f t="shared" si="6"/>
        <v>0</v>
      </c>
      <c r="G124" s="132" t="str">
        <f>IF(E124&lt;&gt;0,$G$19,"")</f>
        <v/>
      </c>
      <c r="H124" s="131" t="str">
        <f>IF(E124&lt;&gt;0,F124*$G$19,"")</f>
        <v/>
      </c>
    </row>
    <row r="125" spans="3:18" s="51" customFormat="1" ht="24.95" customHeight="1" x14ac:dyDescent="0.25">
      <c r="C125" s="392" t="str">
        <f t="shared" si="5"/>
        <v>PT 2-</v>
      </c>
      <c r="D125" s="392"/>
      <c r="E125" s="131">
        <f t="shared" si="6"/>
        <v>0</v>
      </c>
      <c r="F125" s="131">
        <f t="shared" si="6"/>
        <v>0</v>
      </c>
      <c r="G125" s="132" t="str">
        <f t="shared" ref="G125:G134" si="7">IF(E125&lt;&gt;0,$G$19,"")</f>
        <v/>
      </c>
      <c r="H125" s="131" t="str">
        <f t="shared" ref="H125:H134" si="8">IF(E125&lt;&gt;0,F125*$G$19,"")</f>
        <v/>
      </c>
    </row>
    <row r="126" spans="3:18" s="51" customFormat="1" ht="24.95" customHeight="1" x14ac:dyDescent="0.25">
      <c r="C126" s="392" t="str">
        <f t="shared" si="5"/>
        <v>PT 3-</v>
      </c>
      <c r="D126" s="392"/>
      <c r="E126" s="131">
        <f t="shared" si="6"/>
        <v>0</v>
      </c>
      <c r="F126" s="131">
        <f t="shared" si="6"/>
        <v>0</v>
      </c>
      <c r="G126" s="132" t="str">
        <f t="shared" si="7"/>
        <v/>
      </c>
      <c r="H126" s="131" t="str">
        <f t="shared" si="8"/>
        <v/>
      </c>
    </row>
    <row r="127" spans="3:18" s="51" customFormat="1" ht="24.95" customHeight="1" x14ac:dyDescent="0.25">
      <c r="C127" s="392" t="str">
        <f t="shared" si="5"/>
        <v>PT 4-</v>
      </c>
      <c r="D127" s="392"/>
      <c r="E127" s="131">
        <f t="shared" si="6"/>
        <v>0</v>
      </c>
      <c r="F127" s="131">
        <f t="shared" si="6"/>
        <v>0</v>
      </c>
      <c r="G127" s="132" t="str">
        <f t="shared" si="7"/>
        <v/>
      </c>
      <c r="H127" s="131" t="str">
        <f t="shared" si="8"/>
        <v/>
      </c>
    </row>
    <row r="128" spans="3:18" s="51" customFormat="1" ht="24.95" customHeight="1" x14ac:dyDescent="0.25">
      <c r="C128" s="392" t="str">
        <f t="shared" si="5"/>
        <v>PT 5-</v>
      </c>
      <c r="D128" s="392"/>
      <c r="E128" s="131">
        <f t="shared" si="6"/>
        <v>0</v>
      </c>
      <c r="F128" s="131">
        <f t="shared" si="6"/>
        <v>0</v>
      </c>
      <c r="G128" s="132" t="str">
        <f t="shared" si="7"/>
        <v/>
      </c>
      <c r="H128" s="131" t="str">
        <f t="shared" si="8"/>
        <v/>
      </c>
    </row>
    <row r="129" spans="3:8" s="51" customFormat="1" ht="24.95" customHeight="1" x14ac:dyDescent="0.25">
      <c r="C129" s="392" t="str">
        <f t="shared" si="5"/>
        <v>PT 6-</v>
      </c>
      <c r="D129" s="392"/>
      <c r="E129" s="131">
        <f t="shared" si="6"/>
        <v>0</v>
      </c>
      <c r="F129" s="131">
        <f t="shared" si="6"/>
        <v>0</v>
      </c>
      <c r="G129" s="132" t="str">
        <f t="shared" si="7"/>
        <v/>
      </c>
      <c r="H129" s="131" t="str">
        <f t="shared" si="8"/>
        <v/>
      </c>
    </row>
    <row r="130" spans="3:8" s="51" customFormat="1" ht="24.95" customHeight="1" x14ac:dyDescent="0.25">
      <c r="C130" s="392" t="str">
        <f t="shared" si="5"/>
        <v>PT 7-</v>
      </c>
      <c r="D130" s="392"/>
      <c r="E130" s="131">
        <f t="shared" si="6"/>
        <v>0</v>
      </c>
      <c r="F130" s="131">
        <f t="shared" si="6"/>
        <v>0</v>
      </c>
      <c r="G130" s="132" t="str">
        <f t="shared" si="7"/>
        <v/>
      </c>
      <c r="H130" s="131" t="str">
        <f t="shared" si="8"/>
        <v/>
      </c>
    </row>
    <row r="131" spans="3:8" s="51" customFormat="1" ht="24.95" customHeight="1" x14ac:dyDescent="0.25">
      <c r="C131" s="392" t="str">
        <f t="shared" si="5"/>
        <v>PT 8-</v>
      </c>
      <c r="D131" s="392"/>
      <c r="E131" s="131">
        <f t="shared" si="6"/>
        <v>0</v>
      </c>
      <c r="F131" s="131">
        <f t="shared" si="6"/>
        <v>0</v>
      </c>
      <c r="G131" s="132" t="str">
        <f t="shared" si="7"/>
        <v/>
      </c>
      <c r="H131" s="131" t="str">
        <f t="shared" si="8"/>
        <v/>
      </c>
    </row>
    <row r="132" spans="3:8" s="51" customFormat="1" ht="24.95" customHeight="1" x14ac:dyDescent="0.25">
      <c r="C132" s="392" t="str">
        <f t="shared" si="5"/>
        <v>PT 9-</v>
      </c>
      <c r="D132" s="392"/>
      <c r="E132" s="131">
        <f t="shared" si="6"/>
        <v>0</v>
      </c>
      <c r="F132" s="131">
        <f t="shared" si="6"/>
        <v>0</v>
      </c>
      <c r="G132" s="132" t="str">
        <f t="shared" si="7"/>
        <v/>
      </c>
      <c r="H132" s="131" t="str">
        <f t="shared" si="8"/>
        <v/>
      </c>
    </row>
    <row r="133" spans="3:8" s="51" customFormat="1" ht="24.95" customHeight="1" x14ac:dyDescent="0.25">
      <c r="C133" s="392" t="str">
        <f t="shared" si="5"/>
        <v>PT 10-</v>
      </c>
      <c r="D133" s="392"/>
      <c r="E133" s="131">
        <f t="shared" si="6"/>
        <v>0</v>
      </c>
      <c r="F133" s="131">
        <f t="shared" si="6"/>
        <v>0</v>
      </c>
      <c r="G133" s="132" t="str">
        <f t="shared" si="7"/>
        <v/>
      </c>
      <c r="H133" s="131" t="str">
        <f t="shared" si="8"/>
        <v/>
      </c>
    </row>
    <row r="134" spans="3:8" s="77" customFormat="1" ht="24.95" customHeight="1" x14ac:dyDescent="0.25">
      <c r="C134" s="322" t="s">
        <v>147</v>
      </c>
      <c r="D134" s="322"/>
      <c r="E134" s="131">
        <f>F104</f>
        <v>0</v>
      </c>
      <c r="F134" s="131">
        <f>G104</f>
        <v>0</v>
      </c>
      <c r="G134" s="132" t="str">
        <f t="shared" si="7"/>
        <v/>
      </c>
      <c r="H134" s="131" t="str">
        <f t="shared" si="8"/>
        <v/>
      </c>
    </row>
    <row r="135" spans="3:8" s="51" customFormat="1" ht="24.95" customHeight="1" x14ac:dyDescent="0.25">
      <c r="C135" s="320" t="s">
        <v>2</v>
      </c>
      <c r="D135" s="320"/>
      <c r="E135" s="25">
        <f>ROUND(SUM(E124:E134),3)</f>
        <v>0</v>
      </c>
      <c r="F135" s="25">
        <f>ROUND(SUM(F124:F134),3)</f>
        <v>0</v>
      </c>
      <c r="G135" s="27">
        <f t="shared" ref="G135" si="9">$G$19</f>
        <v>0</v>
      </c>
      <c r="H135" s="25">
        <f>ROUND(SUM(H124:H134),3)</f>
        <v>0</v>
      </c>
    </row>
    <row r="136" spans="3:8" s="51" customFormat="1" ht="15" x14ac:dyDescent="0.25"/>
    <row r="137" spans="3:8" s="51" customFormat="1" ht="15" x14ac:dyDescent="0.25"/>
    <row r="138" spans="3:8" s="51" customFormat="1" ht="15" x14ac:dyDescent="0.25"/>
    <row r="139" spans="3:8" s="51" customFormat="1" ht="15" x14ac:dyDescent="0.25"/>
    <row r="140" spans="3:8" s="51" customFormat="1" ht="15" x14ac:dyDescent="0.25"/>
    <row r="141" spans="3:8" ht="15" x14ac:dyDescent="0.25"/>
    <row r="142" spans="3:8" ht="15" x14ac:dyDescent="0.25"/>
    <row r="143" spans="3:8" ht="15" x14ac:dyDescent="0.25"/>
    <row r="144" spans="3:8"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sheetData>
  <sheetProtection algorithmName="SHA-512" hashValue="B6lLJwcG5UUx7dOtfoh2uxX3Ddo1AQbCTG95jOH/+KsJlnCaCNmRBXLISQTAc4zmaUvB3gFjhjwYaI86YxFz2w==" saltValue="gtLBAr+KMravZdUYhB0F9w==" spinCount="100000" sheet="1" selectLockedCells="1"/>
  <mergeCells count="248">
    <mergeCell ref="D3:L3"/>
    <mergeCell ref="D5:L5"/>
    <mergeCell ref="D7:E7"/>
    <mergeCell ref="F7:H7"/>
    <mergeCell ref="D9:E9"/>
    <mergeCell ref="F9:H9"/>
    <mergeCell ref="D13:F13"/>
    <mergeCell ref="G13:H13"/>
    <mergeCell ref="I13:K13"/>
    <mergeCell ref="D14:F14"/>
    <mergeCell ref="G14:H14"/>
    <mergeCell ref="I14:K14"/>
    <mergeCell ref="D11:F11"/>
    <mergeCell ref="G11:H11"/>
    <mergeCell ref="I11:K11"/>
    <mergeCell ref="D12:F12"/>
    <mergeCell ref="G12:H12"/>
    <mergeCell ref="I12:K12"/>
    <mergeCell ref="D19:F19"/>
    <mergeCell ref="G19:H19"/>
    <mergeCell ref="D22:E22"/>
    <mergeCell ref="F22:I22"/>
    <mergeCell ref="J22:K22"/>
    <mergeCell ref="D15:D17"/>
    <mergeCell ref="E15:F15"/>
    <mergeCell ref="E16:F16"/>
    <mergeCell ref="E17:F17"/>
    <mergeCell ref="G15:H17"/>
    <mergeCell ref="I15:K17"/>
    <mergeCell ref="D25:E25"/>
    <mergeCell ref="F25:G25"/>
    <mergeCell ref="J25:K25"/>
    <mergeCell ref="L25:M25"/>
    <mergeCell ref="D26:E26"/>
    <mergeCell ref="F26:G26"/>
    <mergeCell ref="J26:K26"/>
    <mergeCell ref="L26:M26"/>
    <mergeCell ref="L22:O22"/>
    <mergeCell ref="D23:E23"/>
    <mergeCell ref="F23:G23"/>
    <mergeCell ref="J23:K23"/>
    <mergeCell ref="L23:M23"/>
    <mergeCell ref="D24:E24"/>
    <mergeCell ref="F24:G24"/>
    <mergeCell ref="J24:K24"/>
    <mergeCell ref="L24:M24"/>
    <mergeCell ref="D29:E29"/>
    <mergeCell ref="F29:G29"/>
    <mergeCell ref="J29:K29"/>
    <mergeCell ref="L29:M29"/>
    <mergeCell ref="D30:F30"/>
    <mergeCell ref="J30:L30"/>
    <mergeCell ref="D27:E27"/>
    <mergeCell ref="F27:G27"/>
    <mergeCell ref="J27:K27"/>
    <mergeCell ref="L27:M27"/>
    <mergeCell ref="D28:E28"/>
    <mergeCell ref="F28:G28"/>
    <mergeCell ref="J28:K28"/>
    <mergeCell ref="L28:M28"/>
    <mergeCell ref="D35:E35"/>
    <mergeCell ref="F35:G35"/>
    <mergeCell ref="J35:K35"/>
    <mergeCell ref="L35:M35"/>
    <mergeCell ref="D36:E36"/>
    <mergeCell ref="F36:G36"/>
    <mergeCell ref="J36:K36"/>
    <mergeCell ref="L36:M36"/>
    <mergeCell ref="D33:E33"/>
    <mergeCell ref="F33:I33"/>
    <mergeCell ref="J33:K33"/>
    <mergeCell ref="L33:O33"/>
    <mergeCell ref="D34:E34"/>
    <mergeCell ref="F34:G34"/>
    <mergeCell ref="J34:K34"/>
    <mergeCell ref="L34:M34"/>
    <mergeCell ref="D39:E39"/>
    <mergeCell ref="F39:G39"/>
    <mergeCell ref="J39:K39"/>
    <mergeCell ref="L39:M39"/>
    <mergeCell ref="D40:E40"/>
    <mergeCell ref="F40:G40"/>
    <mergeCell ref="J40:K40"/>
    <mergeCell ref="L40:M40"/>
    <mergeCell ref="D37:E37"/>
    <mergeCell ref="F37:G37"/>
    <mergeCell ref="J37:K37"/>
    <mergeCell ref="L37:M37"/>
    <mergeCell ref="D38:E38"/>
    <mergeCell ref="F38:G38"/>
    <mergeCell ref="J38:K38"/>
    <mergeCell ref="L38:M38"/>
    <mergeCell ref="D44:E44"/>
    <mergeCell ref="F44:G44"/>
    <mergeCell ref="J44:K44"/>
    <mergeCell ref="L44:M44"/>
    <mergeCell ref="D45:E45"/>
    <mergeCell ref="F45:G45"/>
    <mergeCell ref="J45:K45"/>
    <mergeCell ref="L45:M45"/>
    <mergeCell ref="D41:F41"/>
    <mergeCell ref="J41:L41"/>
    <mergeCell ref="D43:E43"/>
    <mergeCell ref="F43:I43"/>
    <mergeCell ref="J43:K43"/>
    <mergeCell ref="L43:O43"/>
    <mergeCell ref="D48:E48"/>
    <mergeCell ref="F48:G48"/>
    <mergeCell ref="J48:K48"/>
    <mergeCell ref="L48:M48"/>
    <mergeCell ref="D49:E49"/>
    <mergeCell ref="F49:G49"/>
    <mergeCell ref="J49:K49"/>
    <mergeCell ref="L49:M49"/>
    <mergeCell ref="D46:E46"/>
    <mergeCell ref="F46:G46"/>
    <mergeCell ref="J46:K46"/>
    <mergeCell ref="L46:M46"/>
    <mergeCell ref="D47:E47"/>
    <mergeCell ref="F47:G47"/>
    <mergeCell ref="J47:K47"/>
    <mergeCell ref="L47:M47"/>
    <mergeCell ref="D53:E53"/>
    <mergeCell ref="F53:I53"/>
    <mergeCell ref="J53:K53"/>
    <mergeCell ref="L53:O53"/>
    <mergeCell ref="D54:E54"/>
    <mergeCell ref="F54:G54"/>
    <mergeCell ref="J54:K54"/>
    <mergeCell ref="L54:M54"/>
    <mergeCell ref="D50:E50"/>
    <mergeCell ref="F50:G50"/>
    <mergeCell ref="J50:K50"/>
    <mergeCell ref="L50:M50"/>
    <mergeCell ref="D51:F51"/>
    <mergeCell ref="J51:L51"/>
    <mergeCell ref="D57:E57"/>
    <mergeCell ref="F57:G57"/>
    <mergeCell ref="J57:K57"/>
    <mergeCell ref="L57:M57"/>
    <mergeCell ref="D58:E58"/>
    <mergeCell ref="F58:G58"/>
    <mergeCell ref="J58:K58"/>
    <mergeCell ref="L58:M58"/>
    <mergeCell ref="D55:E55"/>
    <mergeCell ref="F55:G55"/>
    <mergeCell ref="J55:K55"/>
    <mergeCell ref="L55:M55"/>
    <mergeCell ref="D56:E56"/>
    <mergeCell ref="F56:G56"/>
    <mergeCell ref="J56:K56"/>
    <mergeCell ref="L56:M56"/>
    <mergeCell ref="D61:F61"/>
    <mergeCell ref="J61:L61"/>
    <mergeCell ref="D64:E64"/>
    <mergeCell ref="F64:I64"/>
    <mergeCell ref="J64:K64"/>
    <mergeCell ref="L64:O64"/>
    <mergeCell ref="D59:E59"/>
    <mergeCell ref="F59:G59"/>
    <mergeCell ref="J59:K59"/>
    <mergeCell ref="L59:M59"/>
    <mergeCell ref="D60:E60"/>
    <mergeCell ref="F60:G60"/>
    <mergeCell ref="J60:K60"/>
    <mergeCell ref="L60:M60"/>
    <mergeCell ref="D67:E67"/>
    <mergeCell ref="F67:G67"/>
    <mergeCell ref="J67:K67"/>
    <mergeCell ref="L67:M67"/>
    <mergeCell ref="D68:E68"/>
    <mergeCell ref="F68:G68"/>
    <mergeCell ref="J68:K68"/>
    <mergeCell ref="L68:M68"/>
    <mergeCell ref="D65:E65"/>
    <mergeCell ref="F65:G65"/>
    <mergeCell ref="J65:K65"/>
    <mergeCell ref="L65:M65"/>
    <mergeCell ref="D66:E66"/>
    <mergeCell ref="F66:G66"/>
    <mergeCell ref="J66:K66"/>
    <mergeCell ref="L66:M66"/>
    <mergeCell ref="D71:E71"/>
    <mergeCell ref="F71:G71"/>
    <mergeCell ref="J71:K71"/>
    <mergeCell ref="L71:M71"/>
    <mergeCell ref="D72:F72"/>
    <mergeCell ref="J72:L72"/>
    <mergeCell ref="D69:E69"/>
    <mergeCell ref="F69:G69"/>
    <mergeCell ref="J69:K69"/>
    <mergeCell ref="L69:M69"/>
    <mergeCell ref="D70:E70"/>
    <mergeCell ref="F70:G70"/>
    <mergeCell ref="J70:K70"/>
    <mergeCell ref="L70:M70"/>
    <mergeCell ref="D101:E101"/>
    <mergeCell ref="D102:E102"/>
    <mergeCell ref="D103:E103"/>
    <mergeCell ref="D104:E104"/>
    <mergeCell ref="D105:E105"/>
    <mergeCell ref="Q106:R106"/>
    <mergeCell ref="D74:O74"/>
    <mergeCell ref="D95:O95"/>
    <mergeCell ref="D97:E97"/>
    <mergeCell ref="D98:E98"/>
    <mergeCell ref="D99:E99"/>
    <mergeCell ref="D100:E100"/>
    <mergeCell ref="C112:D112"/>
    <mergeCell ref="C113:D113"/>
    <mergeCell ref="Q113:R113"/>
    <mergeCell ref="C114:D114"/>
    <mergeCell ref="C115:D115"/>
    <mergeCell ref="Q115:R115"/>
    <mergeCell ref="O108:P108"/>
    <mergeCell ref="C109:D109"/>
    <mergeCell ref="Q109:R109"/>
    <mergeCell ref="C110:D110"/>
    <mergeCell ref="C111:D111"/>
    <mergeCell ref="Q111:R111"/>
    <mergeCell ref="C108:D108"/>
    <mergeCell ref="E108:F108"/>
    <mergeCell ref="G108:H108"/>
    <mergeCell ref="I108:J108"/>
    <mergeCell ref="K108:L108"/>
    <mergeCell ref="M108:N108"/>
    <mergeCell ref="C120:D120"/>
    <mergeCell ref="Q121:R121"/>
    <mergeCell ref="C123:D123"/>
    <mergeCell ref="Q123:R123"/>
    <mergeCell ref="C124:D124"/>
    <mergeCell ref="C125:D125"/>
    <mergeCell ref="C116:D116"/>
    <mergeCell ref="C117:D117"/>
    <mergeCell ref="Q117:R117"/>
    <mergeCell ref="C118:D118"/>
    <mergeCell ref="C119:D119"/>
    <mergeCell ref="Q119:R119"/>
    <mergeCell ref="C132:D132"/>
    <mergeCell ref="C133:D133"/>
    <mergeCell ref="C134:D134"/>
    <mergeCell ref="C135:D135"/>
    <mergeCell ref="C126:D126"/>
    <mergeCell ref="C127:D127"/>
    <mergeCell ref="C128:D128"/>
    <mergeCell ref="C129:D129"/>
    <mergeCell ref="C130:D130"/>
    <mergeCell ref="C131:D131"/>
  </mergeCells>
  <conditionalFormatting sqref="G19">
    <cfRule type="expression" dxfId="72" priority="51">
      <formula>AND($F$9="GRAN EMPRESA",$G$19&gt;0.4)</formula>
    </cfRule>
    <cfRule type="expression" dxfId="71" priority="52">
      <formula>AND($F$9="MEDIANA EMPRESA", $G$19&gt;0.5)</formula>
    </cfRule>
    <cfRule type="expression" dxfId="70" priority="53">
      <formula>AND($F$9="PEQUEÑA EMPRESA",$G$19&gt;0.6)</formula>
    </cfRule>
  </conditionalFormatting>
  <conditionalFormatting sqref="F9">
    <cfRule type="expression" dxfId="69" priority="50">
      <formula>AND($G$19&lt;&gt;"",$F$9="")</formula>
    </cfRule>
  </conditionalFormatting>
  <conditionalFormatting sqref="G13:H13">
    <cfRule type="expression" dxfId="68" priority="49">
      <formula>AND(G13="SI",(G14="SI"))</formula>
    </cfRule>
  </conditionalFormatting>
  <conditionalFormatting sqref="G14:H14">
    <cfRule type="expression" dxfId="67" priority="48">
      <formula>AND(G13="SI",(G14="SI"))</formula>
    </cfRule>
  </conditionalFormatting>
  <conditionalFormatting sqref="K93:N94">
    <cfRule type="expression" dxfId="66" priority="29">
      <formula>AND($E93="Almacenes y depósitos (gaseosos, líquidos y sólidos)",OR($K93&lt;14.3,$K93&gt;30))</formula>
    </cfRule>
    <cfRule type="expression" dxfId="65" priority="30">
      <formula>AND($E93="Edificios industriales",OR($K93&lt;33.3,$K93&gt;68))</formula>
    </cfRule>
    <cfRule type="expression" dxfId="64" priority="31">
      <formula>AND($E93="Otras centrales",OR($K93&lt;20,$K93&gt;40))</formula>
    </cfRule>
    <cfRule type="expression" dxfId="63" priority="32">
      <formula>AND($E93="Centrales renovables",OR($K93&lt;14.3,$K93&gt;30))</formula>
    </cfRule>
    <cfRule type="expression" dxfId="62" priority="33">
      <formula>AND($E93="Pavimentos",OR($K93&lt;16,$K93&gt;34))</formula>
    </cfRule>
    <cfRule type="expression" dxfId="61" priority="34">
      <formula>AND($E93="Obra civil general",OR($K93&lt;50,$K93&gt;100))</formula>
    </cfRule>
    <cfRule type="expression" dxfId="60" priority="35">
      <formula>AND($E93="Cables",OR($K93&lt;14.3,$K93&gt;30))</formula>
    </cfRule>
    <cfRule type="expression" dxfId="59" priority="36">
      <formula>AND($E93="Subestaciones. Redes de transporte y distribución de energía",OR($K93&lt;20,$K93&gt;40))</formula>
    </cfRule>
    <cfRule type="expression" dxfId="58" priority="37">
      <formula>AND($E93="Resto instalaciones",OR($K93&lt;10,$K93&gt;20))</formula>
    </cfRule>
    <cfRule type="expression" dxfId="57" priority="38">
      <formula>AND($E93="Maquinaria",OR($K93&lt;8.3,$K93&gt;18))</formula>
    </cfRule>
    <cfRule type="expression" dxfId="56" priority="39">
      <formula>AND($E93="Útiles y herramientas",OR($K93&lt;4,$K93&gt;8))</formula>
    </cfRule>
    <cfRule type="expression" dxfId="55" priority="40">
      <formula>AND($E93="Moldes, matrices y modelos",OR($K93&lt;3,$K93&gt;6))</formula>
    </cfRule>
    <cfRule type="expression" dxfId="54" priority="41">
      <formula>AND($E93="Equipos electrónicos",OR($K93&lt;5,$K93&gt;10))</formula>
    </cfRule>
    <cfRule type="expression" dxfId="53" priority="42">
      <formula>AND($E93="Equipos para procesos de información",OR($K93&lt;4,$K93&gt;8))</formula>
    </cfRule>
    <cfRule type="expression" dxfId="52" priority="43">
      <formula>AND($E93="Sistemas y programas informáticos",OR($K93&lt;3,$K93&gt;6))</formula>
    </cfRule>
    <cfRule type="expression" dxfId="51" priority="44">
      <formula>AND($E93="Otros elementos",OR($K93&lt;10,$K93&gt;20))</formula>
    </cfRule>
  </conditionalFormatting>
  <conditionalFormatting sqref="H24:H29 H35:H40 H45:H50 H55:H60 H66:H71">
    <cfRule type="expression" dxfId="50" priority="28">
      <formula>AND($I24&gt;0,$H24="")</formula>
    </cfRule>
  </conditionalFormatting>
  <conditionalFormatting sqref="N24:N29 N35:N40 N45:N50 N55:N60 N66:N71">
    <cfRule type="expression" dxfId="49" priority="27">
      <formula>AND($O24&gt;0,$N24="")</formula>
    </cfRule>
  </conditionalFormatting>
  <conditionalFormatting sqref="H25">
    <cfRule type="expression" dxfId="48" priority="26">
      <formula>AND($H$25&lt;$I$25)</formula>
    </cfRule>
  </conditionalFormatting>
  <conditionalFormatting sqref="N25">
    <cfRule type="expression" dxfId="47" priority="25">
      <formula>$N$25&lt;$O$25</formula>
    </cfRule>
  </conditionalFormatting>
  <conditionalFormatting sqref="H36">
    <cfRule type="expression" dxfId="46" priority="24">
      <formula>$H$36&lt;$I$36</formula>
    </cfRule>
  </conditionalFormatting>
  <conditionalFormatting sqref="N36">
    <cfRule type="expression" dxfId="45" priority="23">
      <formula>$N$36&lt;$O$36</formula>
    </cfRule>
  </conditionalFormatting>
  <conditionalFormatting sqref="H46">
    <cfRule type="expression" dxfId="44" priority="22">
      <formula>$H$46&lt;$I$46</formula>
    </cfRule>
  </conditionalFormatting>
  <conditionalFormatting sqref="N46">
    <cfRule type="expression" dxfId="43" priority="21">
      <formula>$N$46&lt;$O$46</formula>
    </cfRule>
  </conditionalFormatting>
  <conditionalFormatting sqref="H56">
    <cfRule type="expression" dxfId="42" priority="20">
      <formula>$H$56&lt;$I$56</formula>
    </cfRule>
  </conditionalFormatting>
  <conditionalFormatting sqref="H67">
    <cfRule type="expression" dxfId="41" priority="19">
      <formula>$H$67&lt;$I$67</formula>
    </cfRule>
  </conditionalFormatting>
  <conditionalFormatting sqref="N67">
    <cfRule type="expression" dxfId="40" priority="18">
      <formula>$N$67&lt;$O$67</formula>
    </cfRule>
  </conditionalFormatting>
  <conditionalFormatting sqref="N56">
    <cfRule type="expression" dxfId="39" priority="17">
      <formula>$N$56&lt;$O$56</formula>
    </cfRule>
  </conditionalFormatting>
  <conditionalFormatting sqref="K78:K92">
    <cfRule type="expression" dxfId="38" priority="1">
      <formula>AND($E78="Almacenes y depósitos (gaseosos, líquidos y sólidos)",$K78&lt;&gt;"",OR($K78&lt;14.3,$K78&gt;30))</formula>
    </cfRule>
    <cfRule type="expression" dxfId="37" priority="2">
      <formula>AND($E78="Edificios industriales",$K78&lt;&gt;"",OR($K78&lt;33.3,$K78&gt;68))</formula>
    </cfRule>
    <cfRule type="expression" dxfId="36" priority="3">
      <formula>AND($E78="Otras centrales",$K78&lt;&gt;"",OR($K78&lt;20,$K78&gt;40))</formula>
    </cfRule>
    <cfRule type="expression" dxfId="35" priority="4">
      <formula>AND($E78="Centrales renovables",$K78&lt;&gt;"",OR($K78&lt;14.3,$K78&gt;30))</formula>
    </cfRule>
    <cfRule type="expression" dxfId="34" priority="5">
      <formula>AND($E78="Pavimentos",$K78&lt;&gt;"",OR($K78&lt;16.7,$K78&gt;34))</formula>
    </cfRule>
    <cfRule type="expression" dxfId="33" priority="6">
      <formula>AND($E78="Obra civil general",$K78&lt;&gt;"",OR($K78&lt;50,$K78&gt;100))</formula>
    </cfRule>
    <cfRule type="expression" dxfId="32" priority="7">
      <formula>AND($E78="Cables",$K78&lt;&gt;"",OR($K78&lt;14.3,$K78&gt;30))</formula>
    </cfRule>
    <cfRule type="expression" dxfId="31" priority="8">
      <formula>AND($E78="Subestaciones. Redes de transporte y distribución de energía",$K78&lt;&gt;"",OR($K78&lt;20,$K78&gt;40))</formula>
    </cfRule>
    <cfRule type="expression" dxfId="30" priority="9">
      <formula>AND($E78="Resto instalaciones",$K78&lt;&gt;"",OR($K78&lt;10,$K78&gt;20))</formula>
    </cfRule>
    <cfRule type="expression" dxfId="29" priority="10">
      <formula>AND($E78="Maquinaria",$K78&lt;&gt;"",OR($K78&lt;8.3,$K78&gt;18))</formula>
    </cfRule>
    <cfRule type="expression" dxfId="28" priority="11">
      <formula>AND($E78="Útiles y herramientas",$K78&lt;&gt;"",OR($K78&lt;4,$K78&gt;8))</formula>
    </cfRule>
    <cfRule type="expression" dxfId="27" priority="12">
      <formula>AND($E78="Moldes, matrices y modelos",$K78&lt;&gt;"",OR($K78&lt;3,$K78&gt;6))</formula>
    </cfRule>
    <cfRule type="expression" dxfId="26" priority="13">
      <formula>AND($E78="Equipos electrónicos",$K78&lt;&gt;"",OR($K78&lt;5,$K78&gt;10))</formula>
    </cfRule>
    <cfRule type="expression" dxfId="25" priority="14">
      <formula>AND($E78="Equipos para procesos de información",$K78&lt;&gt;"",OR($K78&lt;4,$K78&gt;8))</formula>
    </cfRule>
    <cfRule type="expression" dxfId="24" priority="15">
      <formula>AND($E78="Sistemas y programas informáticos",$K78&lt;&gt;"",OR($K78&lt;3,$K78&gt;6))</formula>
    </cfRule>
    <cfRule type="expression" dxfId="23" priority="16">
      <formula>AND($E78="Otros elementos",$K78&lt;&gt;"",OR($K78&lt;10,$K78&gt;20))</formula>
    </cfRule>
  </conditionalFormatting>
  <dataValidations count="14">
    <dataValidation type="custom" showInputMessage="1" showErrorMessage="1" error="Esta celda se autocompleta según los AÑOS DE VIDA ÚTIL. " sqref="L78:L92">
      <formula1>L78=(100/K78/100)</formula1>
    </dataValidation>
    <dataValidation type="custom" showInputMessage="1" showErrorMessage="1" error="ESTE VALOR SE CALCULA DE FORMA AUTOMÁTICA" sqref="N78:N92">
      <formula1>N78=J78*L78*M78/12</formula1>
    </dataValidation>
    <dataValidation type="custom" operator="greaterThan" showInputMessage="1" showErrorMessage="1" error="Debe elegir TIPO DE ELEMENTO y PAQUETE DE TRABAJO" sqref="I78:I94">
      <formula1>AND(E78&lt;&gt;"",G78&lt;&gt;"")</formula1>
    </dataValidation>
    <dataValidation type="custom" operator="greaterThan" showInputMessage="1" showErrorMessage="1" error="Debe elegir TIPO DE ELEMENTO y PAQUETE DE TRABAJO" sqref="J78:J94">
      <formula1>AND(E78&lt;&gt;"",G78&lt;&gt;"")</formula1>
    </dataValidation>
    <dataValidation type="textLength" allowBlank="1" showInputMessage="1" showErrorMessage="1" sqref="F78:F94">
      <formula1>0</formula1>
      <formula2>100</formula2>
    </dataValidation>
    <dataValidation type="whole" operator="greaterThan" allowBlank="1" showInputMessage="1" showErrorMessage="1" sqref="M78:M92">
      <formula1>0</formula1>
    </dataValidation>
    <dataValidation type="custom" operator="greaterThan" showInputMessage="1" showErrorMessage="1" error="Debe elegir TIPO DE ELEMENTO y PAQUETE DE TRABAJO" sqref="L93:N94 K78:K94">
      <formula1>AND(E78&lt;&gt;"",G78&lt;&gt;"")</formula1>
    </dataValidation>
    <dataValidation type="custom" operator="greaterThan" allowBlank="1" showInputMessage="1" showErrorMessage="1" error="El coste total no puede ser menor que el coste subvencionable" sqref="I24:I29 O24:O29 I35:I40 O35:O40 O45:O50 I45:I50 I55:I60 O55:O60 O66:O71 I66:I71">
      <formula1>I24&lt;=H24</formula1>
    </dataValidation>
    <dataValidation type="custom" allowBlank="1" showInputMessage="1" showErrorMessage="1" error="Este valor no podrá superar el 10% de los costes subvencionables de personal." sqref="G104">
      <formula1>G104&lt;=G98*0.1</formula1>
    </dataValidation>
    <dataValidation type="custom" operator="greaterThan" allowBlank="1" showInputMessage="1" showErrorMessage="1" error="El coste total no puede ser menor que el coste subvencionable" sqref="I30 I41 O72 O41 I72 O61 I61 O51 I51 H66:H72 N55:N61 H55:H61 N45:N51 H45:H51 N35:N41 H35:H41 H24:H30 N24:N30 O30 N66:N72">
      <formula1>H24&gt;=I24</formula1>
    </dataValidation>
    <dataValidation type="list" allowBlank="1" showInputMessage="1" showErrorMessage="1" sqref="G12:G14 G15:H17">
      <formula1>"SI, NO"</formula1>
    </dataValidation>
    <dataValidation type="custom" showInputMessage="1" showErrorMessage="1" error="Debe elegir del desplegable &quot;TIPO DE ENTIDAD&quot;" sqref="G19:H19">
      <formula1>IF(F9&lt;&gt;"",G19,"error")</formula1>
    </dataValidation>
    <dataValidation type="textLength" allowBlank="1" showInputMessage="1" showErrorMessage="1" error="Máximo 100 caracteres_x000a_" sqref="F66:G71 F24:G29 L24:M29 F35:G40 L35:M40 F45:G50 L45:M50 F55:G60 L55:M60 L66:M71">
      <formula1>0</formula1>
      <formula2>100</formula2>
    </dataValidation>
    <dataValidation type="textLength" allowBlank="1" showInputMessage="1" showErrorMessage="1" error="Máximo 200 caracteres_x000a_" sqref="I12:K14 I15">
      <formula1>0</formula1>
      <formula2>200</formula2>
    </dataValidation>
  </dataValidations>
  <pageMargins left="0.7" right="0.7" top="0.75" bottom="0.75" header="0.3" footer="0.3"/>
  <pageSetup paperSize="9" scale="29" fitToHeight="2"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Tablas!$A$24:$A$39</xm:f>
          </x14:formula1>
          <xm:sqref>E78:E94</xm:sqref>
        </x14:dataValidation>
        <x14:dataValidation type="list" allowBlank="1" showInputMessage="1" showErrorMessage="1">
          <x14:formula1>
            <xm:f>Tablas!$A$12:$A$21</xm:f>
          </x14:formula1>
          <xm:sqref>G78:G94</xm:sqref>
        </x14:dataValidation>
        <x14:dataValidation type="list" allowBlank="1" showInputMessage="1" showErrorMessage="1">
          <x14:formula1>
            <xm:f>Tablas!$A$6:$A$8</xm:f>
          </x14:formula1>
          <xm:sqref>F9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ED8479"/>
  </sheetPr>
  <dimension ref="A5:E44"/>
  <sheetViews>
    <sheetView topLeftCell="A4" zoomScaleNormal="100" workbookViewId="0">
      <selection activeCell="O30" sqref="O30"/>
    </sheetView>
  </sheetViews>
  <sheetFormatPr baseColWidth="10" defaultRowHeight="15" x14ac:dyDescent="0.25"/>
  <cols>
    <col min="1" max="1" width="22" customWidth="1"/>
    <col min="2" max="2" width="11.42578125" style="4"/>
    <col min="3" max="3" width="16.42578125" style="4" customWidth="1"/>
    <col min="4" max="4" width="11.42578125" style="4"/>
    <col min="6" max="6" width="26.42578125" customWidth="1"/>
  </cols>
  <sheetData>
    <row r="5" spans="1:1" x14ac:dyDescent="0.25">
      <c r="A5" t="s">
        <v>92</v>
      </c>
    </row>
    <row r="6" spans="1:1" ht="15.75" x14ac:dyDescent="0.25">
      <c r="A6" s="217" t="s">
        <v>82</v>
      </c>
    </row>
    <row r="7" spans="1:1" ht="15.75" x14ac:dyDescent="0.25">
      <c r="A7" s="217" t="s">
        <v>83</v>
      </c>
    </row>
    <row r="8" spans="1:1" ht="15.75" x14ac:dyDescent="0.25">
      <c r="A8" s="217" t="s">
        <v>84</v>
      </c>
    </row>
    <row r="11" spans="1:1" x14ac:dyDescent="0.25">
      <c r="A11" t="s">
        <v>69</v>
      </c>
    </row>
    <row r="12" spans="1:1" x14ac:dyDescent="0.25">
      <c r="A12" s="4" t="s">
        <v>13</v>
      </c>
    </row>
    <row r="13" spans="1:1" x14ac:dyDescent="0.25">
      <c r="A13" s="4" t="s">
        <v>14</v>
      </c>
    </row>
    <row r="14" spans="1:1" x14ac:dyDescent="0.25">
      <c r="A14" s="4" t="s">
        <v>15</v>
      </c>
    </row>
    <row r="15" spans="1:1" x14ac:dyDescent="0.25">
      <c r="A15" s="4" t="s">
        <v>16</v>
      </c>
    </row>
    <row r="16" spans="1:1" x14ac:dyDescent="0.25">
      <c r="A16" s="4" t="s">
        <v>17</v>
      </c>
    </row>
    <row r="17" spans="1:5" x14ac:dyDescent="0.25">
      <c r="A17" s="4" t="s">
        <v>18</v>
      </c>
    </row>
    <row r="18" spans="1:5" x14ac:dyDescent="0.25">
      <c r="A18" s="4" t="s">
        <v>19</v>
      </c>
    </row>
    <row r="19" spans="1:5" x14ac:dyDescent="0.25">
      <c r="A19" s="4" t="s">
        <v>20</v>
      </c>
    </row>
    <row r="20" spans="1:5" x14ac:dyDescent="0.25">
      <c r="A20" s="4" t="s">
        <v>21</v>
      </c>
    </row>
    <row r="21" spans="1:5" x14ac:dyDescent="0.25">
      <c r="A21" s="4" t="s">
        <v>22</v>
      </c>
    </row>
    <row r="23" spans="1:5" ht="49.5" x14ac:dyDescent="0.25">
      <c r="A23" s="53" t="s">
        <v>94</v>
      </c>
      <c r="B23" s="53" t="s">
        <v>95</v>
      </c>
      <c r="C23" s="54" t="s">
        <v>113</v>
      </c>
      <c r="D23" s="53" t="s">
        <v>96</v>
      </c>
      <c r="E23" s="54" t="s">
        <v>112</v>
      </c>
    </row>
    <row r="24" spans="1:5" ht="16.5" x14ac:dyDescent="0.25">
      <c r="A24" s="207" t="s">
        <v>136</v>
      </c>
      <c r="B24" s="208">
        <v>0.02</v>
      </c>
      <c r="C24" s="209">
        <f t="shared" ref="C24:C29" si="0">(100/D24)/100</f>
        <v>0.01</v>
      </c>
      <c r="D24" s="210">
        <v>100</v>
      </c>
      <c r="E24" s="211">
        <f t="shared" ref="E24:E29" si="1">100/(B24*100)</f>
        <v>50</v>
      </c>
    </row>
    <row r="25" spans="1:5" ht="16.5" x14ac:dyDescent="0.25">
      <c r="A25" s="207" t="s">
        <v>137</v>
      </c>
      <c r="B25" s="208">
        <v>0.06</v>
      </c>
      <c r="C25" s="209">
        <f t="shared" si="0"/>
        <v>2.9411764705882356E-2</v>
      </c>
      <c r="D25" s="210">
        <v>34</v>
      </c>
      <c r="E25" s="211">
        <f t="shared" si="1"/>
        <v>16.666666666666668</v>
      </c>
    </row>
    <row r="26" spans="1:5" ht="16.5" x14ac:dyDescent="0.25">
      <c r="A26" s="207" t="s">
        <v>138</v>
      </c>
      <c r="B26" s="208">
        <v>7.0000000000000007E-2</v>
      </c>
      <c r="C26" s="209">
        <f t="shared" si="0"/>
        <v>3.3333333333333333E-2</v>
      </c>
      <c r="D26" s="210">
        <v>30</v>
      </c>
      <c r="E26" s="211">
        <f t="shared" si="1"/>
        <v>14.285714285714285</v>
      </c>
    </row>
    <row r="27" spans="1:5" ht="16.5" x14ac:dyDescent="0.25">
      <c r="A27" s="207" t="s">
        <v>139</v>
      </c>
      <c r="B27" s="208">
        <v>0.05</v>
      </c>
      <c r="C27" s="209">
        <f t="shared" si="0"/>
        <v>2.5000000000000001E-2</v>
      </c>
      <c r="D27" s="210">
        <v>40</v>
      </c>
      <c r="E27" s="211">
        <f t="shared" si="1"/>
        <v>20</v>
      </c>
    </row>
    <row r="28" spans="1:5" ht="16.5" x14ac:dyDescent="0.25">
      <c r="A28" s="207" t="s">
        <v>140</v>
      </c>
      <c r="B28" s="208">
        <v>0.03</v>
      </c>
      <c r="C28" s="209">
        <f t="shared" si="0"/>
        <v>1.4705882352941178E-2</v>
      </c>
      <c r="D28" s="210">
        <v>68</v>
      </c>
      <c r="E28" s="211">
        <f t="shared" si="1"/>
        <v>33.333333333333336</v>
      </c>
    </row>
    <row r="29" spans="1:5" ht="49.5" x14ac:dyDescent="0.25">
      <c r="A29" s="207" t="s">
        <v>141</v>
      </c>
      <c r="B29" s="208">
        <v>7.0000000000000007E-2</v>
      </c>
      <c r="C29" s="209">
        <f t="shared" si="0"/>
        <v>3.3333333333333333E-2</v>
      </c>
      <c r="D29" s="210">
        <v>30</v>
      </c>
      <c r="E29" s="211">
        <f t="shared" si="1"/>
        <v>14.285714285714285</v>
      </c>
    </row>
    <row r="30" spans="1:5" ht="49.5" x14ac:dyDescent="0.25">
      <c r="A30" s="207" t="s">
        <v>97</v>
      </c>
      <c r="B30" s="208">
        <v>0.05</v>
      </c>
      <c r="C30" s="212">
        <f>(100/D30)/100</f>
        <v>2.5000000000000001E-2</v>
      </c>
      <c r="D30" s="213">
        <v>40</v>
      </c>
      <c r="E30" s="214">
        <f>100/(B30*100)</f>
        <v>20</v>
      </c>
    </row>
    <row r="31" spans="1:5" ht="16.5" x14ac:dyDescent="0.25">
      <c r="A31" s="207" t="s">
        <v>98</v>
      </c>
      <c r="B31" s="208">
        <v>7.0000000000000007E-2</v>
      </c>
      <c r="C31" s="212">
        <f t="shared" ref="C31:C39" si="2">(100/D31)/100</f>
        <v>3.3333333333333333E-2</v>
      </c>
      <c r="D31" s="213">
        <v>30</v>
      </c>
      <c r="E31" s="214">
        <f t="shared" ref="E31:E39" si="3">100/(B31*100)</f>
        <v>14.285714285714285</v>
      </c>
    </row>
    <row r="32" spans="1:5" ht="16.5" x14ac:dyDescent="0.25">
      <c r="A32" s="207" t="s">
        <v>99</v>
      </c>
      <c r="B32" s="208">
        <v>0.1</v>
      </c>
      <c r="C32" s="212">
        <f t="shared" si="2"/>
        <v>0.05</v>
      </c>
      <c r="D32" s="213">
        <v>20</v>
      </c>
      <c r="E32" s="214">
        <f t="shared" si="3"/>
        <v>10</v>
      </c>
    </row>
    <row r="33" spans="1:5" ht="16.5" x14ac:dyDescent="0.25">
      <c r="A33" s="207" t="s">
        <v>100</v>
      </c>
      <c r="B33" s="208">
        <v>0.12</v>
      </c>
      <c r="C33" s="215">
        <f>100/18</f>
        <v>5.5555555555555554</v>
      </c>
      <c r="D33" s="213" t="s">
        <v>101</v>
      </c>
      <c r="E33" s="214">
        <f t="shared" si="3"/>
        <v>8.3333333333333339</v>
      </c>
    </row>
    <row r="34" spans="1:5" ht="16.5" x14ac:dyDescent="0.25">
      <c r="A34" s="207" t="s">
        <v>102</v>
      </c>
      <c r="B34" s="208">
        <v>0.25</v>
      </c>
      <c r="C34" s="212">
        <f t="shared" si="2"/>
        <v>0.125</v>
      </c>
      <c r="D34" s="213">
        <v>8</v>
      </c>
      <c r="E34" s="214">
        <f t="shared" si="3"/>
        <v>4</v>
      </c>
    </row>
    <row r="35" spans="1:5" ht="33" x14ac:dyDescent="0.25">
      <c r="A35" s="207" t="s">
        <v>103</v>
      </c>
      <c r="B35" s="208">
        <v>0.33</v>
      </c>
      <c r="C35" s="212">
        <f t="shared" si="2"/>
        <v>0.16666666666666669</v>
      </c>
      <c r="D35" s="213">
        <v>6</v>
      </c>
      <c r="E35" s="214">
        <f t="shared" si="3"/>
        <v>3.0303030303030303</v>
      </c>
    </row>
    <row r="36" spans="1:5" ht="16.5" x14ac:dyDescent="0.25">
      <c r="A36" s="207" t="s">
        <v>104</v>
      </c>
      <c r="B36" s="208">
        <v>0.2</v>
      </c>
      <c r="C36" s="212">
        <f t="shared" si="2"/>
        <v>0.1</v>
      </c>
      <c r="D36" s="213">
        <v>10</v>
      </c>
      <c r="E36" s="214">
        <f t="shared" si="3"/>
        <v>5</v>
      </c>
    </row>
    <row r="37" spans="1:5" ht="33" x14ac:dyDescent="0.25">
      <c r="A37" s="207" t="s">
        <v>105</v>
      </c>
      <c r="B37" s="208">
        <v>0.25</v>
      </c>
      <c r="C37" s="212">
        <f t="shared" si="2"/>
        <v>0.125</v>
      </c>
      <c r="D37" s="213">
        <v>8</v>
      </c>
      <c r="E37" s="214">
        <f t="shared" si="3"/>
        <v>4</v>
      </c>
    </row>
    <row r="38" spans="1:5" ht="33" x14ac:dyDescent="0.25">
      <c r="A38" s="207" t="s">
        <v>115</v>
      </c>
      <c r="B38" s="208">
        <v>0.33</v>
      </c>
      <c r="C38" s="212">
        <f t="shared" si="2"/>
        <v>0.16666666666666669</v>
      </c>
      <c r="D38" s="216">
        <v>6</v>
      </c>
      <c r="E38" s="214">
        <f t="shared" si="3"/>
        <v>3.0303030303030303</v>
      </c>
    </row>
    <row r="39" spans="1:5" ht="16.5" x14ac:dyDescent="0.25">
      <c r="A39" s="207" t="s">
        <v>106</v>
      </c>
      <c r="B39" s="208">
        <v>0.1</v>
      </c>
      <c r="C39" s="212">
        <f t="shared" si="2"/>
        <v>0.05</v>
      </c>
      <c r="D39" s="216">
        <v>20</v>
      </c>
      <c r="E39" s="214">
        <f t="shared" si="3"/>
        <v>10</v>
      </c>
    </row>
    <row r="40" spans="1:5" x14ac:dyDescent="0.25">
      <c r="A40" s="16"/>
    </row>
    <row r="41" spans="1:5" x14ac:dyDescent="0.25">
      <c r="A41" s="16"/>
    </row>
    <row r="42" spans="1:5" x14ac:dyDescent="0.25">
      <c r="A42" s="17"/>
    </row>
    <row r="43" spans="1:5" x14ac:dyDescent="0.25">
      <c r="A43" s="17"/>
    </row>
    <row r="44" spans="1:5" x14ac:dyDescent="0.25">
      <c r="A44" s="18"/>
    </row>
  </sheetData>
  <autoFilter ref="B23:E39"/>
  <pageMargins left="0.7" right="0.7" top="0.75" bottom="0.75" header="0.3" footer="0.3"/>
  <pageSetup paperSize="9"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8"/>
  <sheetViews>
    <sheetView showGridLines="0" zoomScale="40" zoomScaleNormal="40" workbookViewId="0">
      <selection activeCell="R9" sqref="R9"/>
    </sheetView>
  </sheetViews>
  <sheetFormatPr baseColWidth="10" defaultColWidth="0" defaultRowHeight="0" customHeight="1" zeroHeight="1" x14ac:dyDescent="0.25"/>
  <cols>
    <col min="1" max="1" width="11.42578125" style="20" customWidth="1"/>
    <col min="2" max="2" width="4" style="20" customWidth="1"/>
    <col min="3" max="3" width="5.42578125" style="20" customWidth="1"/>
    <col min="4" max="4" width="74.140625" style="20" customWidth="1"/>
    <col min="5" max="30" width="15.7109375" style="20" customWidth="1"/>
    <col min="31" max="33" width="18.7109375" style="20" customWidth="1"/>
    <col min="34" max="35" width="11.42578125" style="20" customWidth="1"/>
    <col min="36" max="37" width="0" style="20" hidden="1" customWidth="1"/>
    <col min="38" max="16384" width="11.42578125" style="20" hidden="1"/>
  </cols>
  <sheetData>
    <row r="1" spans="3:16" s="98" customFormat="1" ht="15" x14ac:dyDescent="0.25"/>
    <row r="2" spans="3:16" s="98" customFormat="1" ht="15" x14ac:dyDescent="0.25"/>
    <row r="3" spans="3:16" s="98" customFormat="1" ht="15" x14ac:dyDescent="0.25"/>
    <row r="4" spans="3:16" s="98" customFormat="1" ht="15" x14ac:dyDescent="0.25"/>
    <row r="5" spans="3:16" s="98" customFormat="1" ht="15" x14ac:dyDescent="0.25"/>
    <row r="6" spans="3:16" s="98" customFormat="1" ht="15" x14ac:dyDescent="0.25"/>
    <row r="7" spans="3:16" s="98" customFormat="1" ht="15" x14ac:dyDescent="0.25"/>
    <row r="8" spans="3:16" s="98" customFormat="1" ht="15" x14ac:dyDescent="0.25"/>
    <row r="9" spans="3:16" s="98" customFormat="1" ht="15" x14ac:dyDescent="0.25"/>
    <row r="10" spans="3:16" s="98" customFormat="1" ht="21" x14ac:dyDescent="0.25">
      <c r="C10" s="257" t="s">
        <v>4</v>
      </c>
      <c r="D10" s="257"/>
      <c r="E10" s="257"/>
      <c r="F10" s="257"/>
      <c r="G10" s="257"/>
      <c r="H10" s="257"/>
      <c r="I10" s="257"/>
      <c r="J10" s="257"/>
      <c r="K10" s="257"/>
      <c r="L10" s="257"/>
      <c r="M10" s="257"/>
      <c r="N10" s="257"/>
      <c r="O10" s="257"/>
      <c r="P10" s="257"/>
    </row>
    <row r="11" spans="3:16" s="98" customFormat="1" ht="15" x14ac:dyDescent="0.25"/>
    <row r="12" spans="3:16" s="98" customFormat="1" ht="268.5" customHeight="1" x14ac:dyDescent="0.25">
      <c r="C12" s="254" t="s">
        <v>190</v>
      </c>
      <c r="D12" s="255"/>
      <c r="E12" s="255"/>
      <c r="F12" s="255"/>
      <c r="G12" s="255"/>
      <c r="H12" s="255"/>
      <c r="I12" s="255"/>
      <c r="J12" s="255"/>
      <c r="K12" s="255"/>
      <c r="L12" s="255"/>
      <c r="M12" s="255"/>
      <c r="N12" s="255"/>
      <c r="O12" s="255"/>
      <c r="P12" s="256"/>
    </row>
    <row r="13" spans="3:16" s="98" customFormat="1" ht="15" x14ac:dyDescent="0.25"/>
    <row r="14" spans="3:16" s="98" customFormat="1" ht="15" x14ac:dyDescent="0.25"/>
    <row r="15" spans="3:16" s="98" customFormat="1" ht="26.25" customHeight="1" thickBot="1" x14ac:dyDescent="0.3">
      <c r="C15" s="238" t="s">
        <v>150</v>
      </c>
      <c r="D15" s="238"/>
      <c r="E15" s="83"/>
      <c r="F15" s="83"/>
      <c r="G15" s="83"/>
      <c r="H15" s="83"/>
    </row>
    <row r="16" spans="3:16" s="98" customFormat="1" ht="16.5" thickTop="1" thickBot="1" x14ac:dyDescent="0.3"/>
    <row r="17" spans="1:35" s="98" customFormat="1" ht="27" thickBot="1" x14ac:dyDescent="0.3">
      <c r="E17" s="278" t="s">
        <v>51</v>
      </c>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80"/>
    </row>
    <row r="18" spans="1:35" s="98" customFormat="1" ht="26.25" customHeight="1" thickBot="1" x14ac:dyDescent="0.3"/>
    <row r="19" spans="1:35" customFormat="1" ht="63" hidden="1" customHeight="1" thickBot="1" x14ac:dyDescent="0.3">
      <c r="A19" s="152" t="s">
        <v>39</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row>
    <row r="20" spans="1:35" customFormat="1" ht="80.25" customHeight="1" x14ac:dyDescent="0.25">
      <c r="A20" s="20"/>
      <c r="B20" s="20"/>
      <c r="C20" s="260" t="s">
        <v>39</v>
      </c>
      <c r="D20" s="153" t="s">
        <v>119</v>
      </c>
      <c r="E20" s="154">
        <v>0</v>
      </c>
      <c r="F20" s="155">
        <v>1</v>
      </c>
      <c r="G20" s="155">
        <v>2</v>
      </c>
      <c r="H20" s="155">
        <v>3</v>
      </c>
      <c r="I20" s="155">
        <v>4</v>
      </c>
      <c r="J20" s="155">
        <v>5</v>
      </c>
      <c r="K20" s="155">
        <v>6</v>
      </c>
      <c r="L20" s="155">
        <v>7</v>
      </c>
      <c r="M20" s="155">
        <v>8</v>
      </c>
      <c r="N20" s="155">
        <v>9</v>
      </c>
      <c r="O20" s="155">
        <v>10</v>
      </c>
      <c r="P20" s="155">
        <v>11</v>
      </c>
      <c r="Q20" s="155">
        <v>12</v>
      </c>
      <c r="R20" s="155">
        <v>13</v>
      </c>
      <c r="S20" s="155">
        <v>14</v>
      </c>
      <c r="T20" s="155">
        <v>15</v>
      </c>
      <c r="U20" s="155">
        <v>16</v>
      </c>
      <c r="V20" s="155">
        <v>17</v>
      </c>
      <c r="W20" s="155">
        <v>18</v>
      </c>
      <c r="X20" s="155">
        <v>19</v>
      </c>
      <c r="Y20" s="155">
        <v>20</v>
      </c>
      <c r="Z20" s="155">
        <v>21</v>
      </c>
      <c r="AA20" s="155">
        <v>22</v>
      </c>
      <c r="AB20" s="155">
        <v>23</v>
      </c>
      <c r="AC20" s="155">
        <v>24</v>
      </c>
      <c r="AD20" s="156">
        <v>25</v>
      </c>
      <c r="AE20" s="20"/>
      <c r="AF20" s="20"/>
      <c r="AG20" s="20"/>
      <c r="AH20" s="20"/>
      <c r="AI20" s="20"/>
    </row>
    <row r="21" spans="1:35" customFormat="1" ht="15" x14ac:dyDescent="0.25">
      <c r="A21" s="20"/>
      <c r="B21" s="20"/>
      <c r="C21" s="261"/>
      <c r="D21" s="165"/>
      <c r="E21" s="138"/>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43"/>
      <c r="AE21" s="20"/>
      <c r="AF21" s="20"/>
      <c r="AG21" s="20"/>
      <c r="AH21" s="20"/>
      <c r="AI21" s="20"/>
    </row>
    <row r="22" spans="1:35" customFormat="1" ht="15" x14ac:dyDescent="0.25">
      <c r="A22" s="20"/>
      <c r="B22" s="20"/>
      <c r="C22" s="261"/>
      <c r="D22" s="165"/>
      <c r="E22" s="138"/>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43"/>
      <c r="AE22" s="20"/>
      <c r="AF22" s="20"/>
      <c r="AG22" s="20"/>
      <c r="AH22" s="20"/>
      <c r="AI22" s="20"/>
    </row>
    <row r="23" spans="1:35" customFormat="1" ht="15" x14ac:dyDescent="0.25">
      <c r="A23" s="20"/>
      <c r="B23" s="20"/>
      <c r="C23" s="261"/>
      <c r="D23" s="165"/>
      <c r="E23" s="138"/>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43"/>
      <c r="AE23" s="20"/>
      <c r="AF23" s="20"/>
      <c r="AG23" s="20"/>
      <c r="AH23" s="20"/>
      <c r="AI23" s="20"/>
    </row>
    <row r="24" spans="1:35" customFormat="1" ht="15" x14ac:dyDescent="0.25">
      <c r="A24" s="20"/>
      <c r="B24" s="20"/>
      <c r="C24" s="261"/>
      <c r="D24" s="165"/>
      <c r="E24" s="138"/>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43"/>
      <c r="AE24" s="20"/>
      <c r="AF24" s="20"/>
      <c r="AG24" s="20"/>
      <c r="AH24" s="20"/>
      <c r="AI24" s="20"/>
    </row>
    <row r="25" spans="1:35" customFormat="1" ht="15" x14ac:dyDescent="0.25">
      <c r="A25" s="20"/>
      <c r="B25" s="20"/>
      <c r="C25" s="261"/>
      <c r="D25" s="165"/>
      <c r="E25" s="138"/>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43"/>
      <c r="AE25" s="20"/>
      <c r="AF25" s="20"/>
      <c r="AG25" s="20"/>
      <c r="AH25" s="20"/>
      <c r="AI25" s="20"/>
    </row>
    <row r="26" spans="1:35" customFormat="1" ht="15" x14ac:dyDescent="0.25">
      <c r="A26" s="20"/>
      <c r="B26" s="20"/>
      <c r="C26" s="261"/>
      <c r="D26" s="165"/>
      <c r="E26" s="138"/>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43"/>
      <c r="AE26" s="20"/>
      <c r="AF26" s="20"/>
      <c r="AG26" s="20"/>
      <c r="AH26" s="20"/>
      <c r="AI26" s="20"/>
    </row>
    <row r="27" spans="1:35" customFormat="1" ht="15" x14ac:dyDescent="0.25">
      <c r="A27" s="20"/>
      <c r="B27" s="20"/>
      <c r="C27" s="261"/>
      <c r="D27" s="165"/>
      <c r="E27" s="138"/>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43"/>
      <c r="AE27" s="20"/>
      <c r="AF27" s="20"/>
      <c r="AG27" s="20"/>
      <c r="AH27" s="20"/>
      <c r="AI27" s="20"/>
    </row>
    <row r="28" spans="1:35" customFormat="1" ht="15" customHeight="1" x14ac:dyDescent="0.25">
      <c r="A28" s="20"/>
      <c r="B28" s="20"/>
      <c r="C28" s="261"/>
      <c r="D28" s="166"/>
      <c r="E28" s="138"/>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43"/>
      <c r="AE28" s="20"/>
      <c r="AF28" s="20"/>
      <c r="AG28" s="20"/>
      <c r="AH28" s="20"/>
      <c r="AI28" s="20"/>
    </row>
    <row r="29" spans="1:35" customFormat="1" ht="15" customHeight="1" x14ac:dyDescent="0.25">
      <c r="A29" s="20"/>
      <c r="B29" s="20"/>
      <c r="C29" s="261"/>
      <c r="D29" s="167"/>
      <c r="E29" s="138"/>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43"/>
      <c r="AE29" s="20"/>
      <c r="AF29" s="20"/>
      <c r="AG29" s="20"/>
      <c r="AH29" s="20"/>
      <c r="AI29" s="20"/>
    </row>
    <row r="30" spans="1:35" customFormat="1" ht="15" customHeight="1" x14ac:dyDescent="0.25">
      <c r="A30" s="20"/>
      <c r="B30" s="20"/>
      <c r="C30" s="261"/>
      <c r="D30" s="168" t="s">
        <v>130</v>
      </c>
      <c r="E30" s="138"/>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43"/>
      <c r="AE30" s="20"/>
      <c r="AF30" s="20"/>
      <c r="AG30" s="20"/>
      <c r="AH30" s="20"/>
      <c r="AI30" s="20"/>
    </row>
    <row r="31" spans="1:35" customFormat="1" ht="15" customHeight="1" thickBot="1" x14ac:dyDescent="0.3">
      <c r="A31" s="20"/>
      <c r="B31" s="20"/>
      <c r="C31" s="262"/>
      <c r="D31" s="157" t="s">
        <v>116</v>
      </c>
      <c r="E31" s="144"/>
      <c r="F31" s="145"/>
      <c r="G31" s="145"/>
      <c r="H31" s="145"/>
      <c r="I31" s="145"/>
      <c r="J31" s="145"/>
      <c r="K31" s="144"/>
      <c r="L31" s="145"/>
      <c r="M31" s="145"/>
      <c r="N31" s="145"/>
      <c r="O31" s="145"/>
      <c r="P31" s="145"/>
      <c r="Q31" s="144"/>
      <c r="R31" s="145"/>
      <c r="S31" s="145"/>
      <c r="T31" s="145"/>
      <c r="U31" s="145"/>
      <c r="V31" s="144"/>
      <c r="W31" s="145"/>
      <c r="X31" s="145"/>
      <c r="Y31" s="145"/>
      <c r="Z31" s="145"/>
      <c r="AA31" s="144"/>
      <c r="AB31" s="145"/>
      <c r="AC31" s="145"/>
      <c r="AD31" s="146"/>
      <c r="AE31" s="20"/>
      <c r="AF31" s="20"/>
      <c r="AG31" s="20"/>
      <c r="AH31" s="20"/>
      <c r="AI31" s="20"/>
    </row>
    <row r="32" spans="1:35" customFormat="1" ht="15" customHeight="1" x14ac:dyDescent="0.25">
      <c r="A32" s="20"/>
      <c r="B32" s="20"/>
      <c r="C32" s="263" t="s">
        <v>120</v>
      </c>
      <c r="D32" s="158" t="s">
        <v>40</v>
      </c>
      <c r="E32" s="97">
        <f>SUM(E33:E35)</f>
        <v>0</v>
      </c>
      <c r="F32" s="94">
        <f>SUM(F33:F35)</f>
        <v>0</v>
      </c>
      <c r="G32" s="94">
        <f t="shared" ref="G32:AD32" si="0">SUM(G33:G35)</f>
        <v>0</v>
      </c>
      <c r="H32" s="94">
        <f t="shared" si="0"/>
        <v>0</v>
      </c>
      <c r="I32" s="94">
        <f t="shared" si="0"/>
        <v>0</v>
      </c>
      <c r="J32" s="94">
        <f t="shared" si="0"/>
        <v>0</v>
      </c>
      <c r="K32" s="94">
        <f t="shared" si="0"/>
        <v>0</v>
      </c>
      <c r="L32" s="94">
        <f t="shared" si="0"/>
        <v>0</v>
      </c>
      <c r="M32" s="94">
        <f t="shared" si="0"/>
        <v>0</v>
      </c>
      <c r="N32" s="94">
        <f t="shared" si="0"/>
        <v>0</v>
      </c>
      <c r="O32" s="94">
        <f t="shared" si="0"/>
        <v>0</v>
      </c>
      <c r="P32" s="94">
        <f t="shared" si="0"/>
        <v>0</v>
      </c>
      <c r="Q32" s="94">
        <f t="shared" si="0"/>
        <v>0</v>
      </c>
      <c r="R32" s="94">
        <f t="shared" si="0"/>
        <v>0</v>
      </c>
      <c r="S32" s="94">
        <f t="shared" si="0"/>
        <v>0</v>
      </c>
      <c r="T32" s="94">
        <f t="shared" si="0"/>
        <v>0</v>
      </c>
      <c r="U32" s="94">
        <f t="shared" si="0"/>
        <v>0</v>
      </c>
      <c r="V32" s="94">
        <f t="shared" si="0"/>
        <v>0</v>
      </c>
      <c r="W32" s="94">
        <f t="shared" si="0"/>
        <v>0</v>
      </c>
      <c r="X32" s="94">
        <f t="shared" si="0"/>
        <v>0</v>
      </c>
      <c r="Y32" s="94">
        <f t="shared" si="0"/>
        <v>0</v>
      </c>
      <c r="Z32" s="94">
        <f t="shared" si="0"/>
        <v>0</v>
      </c>
      <c r="AA32" s="94">
        <f t="shared" si="0"/>
        <v>0</v>
      </c>
      <c r="AB32" s="94">
        <f t="shared" si="0"/>
        <v>0</v>
      </c>
      <c r="AC32" s="94">
        <f t="shared" si="0"/>
        <v>0</v>
      </c>
      <c r="AD32" s="147">
        <f t="shared" si="0"/>
        <v>0</v>
      </c>
      <c r="AE32" s="20"/>
      <c r="AF32" s="20"/>
      <c r="AG32" s="20"/>
      <c r="AH32" s="20"/>
      <c r="AI32" s="20"/>
    </row>
    <row r="33" spans="1:35" customFormat="1" ht="15" customHeight="1" x14ac:dyDescent="0.25">
      <c r="A33" s="20"/>
      <c r="B33" s="20"/>
      <c r="C33" s="264"/>
      <c r="D33" s="159" t="s">
        <v>49</v>
      </c>
      <c r="E33" s="140"/>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2"/>
      <c r="AE33" s="20"/>
      <c r="AF33" s="20"/>
      <c r="AG33" s="20"/>
      <c r="AH33" s="20"/>
      <c r="AI33" s="20"/>
    </row>
    <row r="34" spans="1:35" customFormat="1" ht="15" customHeight="1" x14ac:dyDescent="0.25">
      <c r="A34" s="20"/>
      <c r="B34" s="20"/>
      <c r="C34" s="264"/>
      <c r="D34" s="159" t="s">
        <v>48</v>
      </c>
      <c r="E34" s="140"/>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2"/>
      <c r="AE34" s="20"/>
      <c r="AF34" s="20"/>
      <c r="AG34" s="20"/>
      <c r="AH34" s="20"/>
      <c r="AI34" s="20"/>
    </row>
    <row r="35" spans="1:35" customFormat="1" ht="15" x14ac:dyDescent="0.25">
      <c r="A35" s="20"/>
      <c r="B35" s="20"/>
      <c r="C35" s="264"/>
      <c r="D35" s="159" t="s">
        <v>50</v>
      </c>
      <c r="E35" s="140"/>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2"/>
      <c r="AE35" s="20"/>
      <c r="AF35" s="20"/>
      <c r="AG35" s="20"/>
      <c r="AH35" s="20"/>
      <c r="AI35" s="20"/>
    </row>
    <row r="36" spans="1:35" customFormat="1" ht="15" customHeight="1" x14ac:dyDescent="0.25">
      <c r="A36" s="20"/>
      <c r="B36" s="20"/>
      <c r="C36" s="264"/>
      <c r="D36" s="160" t="s">
        <v>121</v>
      </c>
      <c r="E36" s="92">
        <f>SUM(E37:E38)</f>
        <v>0</v>
      </c>
      <c r="F36" s="87">
        <f t="shared" ref="F36:AD36" si="1">SUM(F37:F38)</f>
        <v>0</v>
      </c>
      <c r="G36" s="87">
        <f t="shared" si="1"/>
        <v>0</v>
      </c>
      <c r="H36" s="87">
        <f t="shared" si="1"/>
        <v>0</v>
      </c>
      <c r="I36" s="87">
        <f t="shared" si="1"/>
        <v>0</v>
      </c>
      <c r="J36" s="87">
        <f t="shared" si="1"/>
        <v>0</v>
      </c>
      <c r="K36" s="87">
        <f t="shared" si="1"/>
        <v>0</v>
      </c>
      <c r="L36" s="87">
        <f t="shared" si="1"/>
        <v>0</v>
      </c>
      <c r="M36" s="87">
        <f t="shared" si="1"/>
        <v>0</v>
      </c>
      <c r="N36" s="87">
        <f t="shared" si="1"/>
        <v>0</v>
      </c>
      <c r="O36" s="87">
        <f t="shared" si="1"/>
        <v>0</v>
      </c>
      <c r="P36" s="87">
        <f t="shared" si="1"/>
        <v>0</v>
      </c>
      <c r="Q36" s="87">
        <f t="shared" si="1"/>
        <v>0</v>
      </c>
      <c r="R36" s="87">
        <f t="shared" si="1"/>
        <v>0</v>
      </c>
      <c r="S36" s="87">
        <f t="shared" si="1"/>
        <v>0</v>
      </c>
      <c r="T36" s="87">
        <f t="shared" si="1"/>
        <v>0</v>
      </c>
      <c r="U36" s="87">
        <f t="shared" si="1"/>
        <v>0</v>
      </c>
      <c r="V36" s="87">
        <f t="shared" si="1"/>
        <v>0</v>
      </c>
      <c r="W36" s="87">
        <f t="shared" si="1"/>
        <v>0</v>
      </c>
      <c r="X36" s="87">
        <f t="shared" si="1"/>
        <v>0</v>
      </c>
      <c r="Y36" s="87">
        <f t="shared" si="1"/>
        <v>0</v>
      </c>
      <c r="Z36" s="87">
        <f t="shared" si="1"/>
        <v>0</v>
      </c>
      <c r="AA36" s="87">
        <f t="shared" si="1"/>
        <v>0</v>
      </c>
      <c r="AB36" s="87">
        <f t="shared" si="1"/>
        <v>0</v>
      </c>
      <c r="AC36" s="87">
        <f t="shared" si="1"/>
        <v>0</v>
      </c>
      <c r="AD36" s="88">
        <f t="shared" si="1"/>
        <v>0</v>
      </c>
      <c r="AE36" s="20"/>
      <c r="AF36" s="20"/>
      <c r="AG36" s="20"/>
      <c r="AH36" s="20"/>
      <c r="AI36" s="20"/>
    </row>
    <row r="37" spans="1:35" customFormat="1" ht="15" customHeight="1" x14ac:dyDescent="0.25">
      <c r="A37" s="20"/>
      <c r="B37" s="20"/>
      <c r="C37" s="264"/>
      <c r="D37" s="159" t="s">
        <v>41</v>
      </c>
      <c r="E37" s="140"/>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2"/>
      <c r="AE37" s="20"/>
      <c r="AF37" s="20"/>
      <c r="AG37" s="20"/>
      <c r="AH37" s="20"/>
      <c r="AI37" s="20"/>
    </row>
    <row r="38" spans="1:35" customFormat="1" ht="15" customHeight="1" x14ac:dyDescent="0.25">
      <c r="A38" s="20"/>
      <c r="B38" s="20"/>
      <c r="C38" s="264"/>
      <c r="D38" s="159" t="s">
        <v>42</v>
      </c>
      <c r="E38" s="91"/>
      <c r="F38" s="30"/>
      <c r="G38" s="30"/>
      <c r="H38" s="30"/>
      <c r="I38" s="30"/>
      <c r="J38" s="30"/>
      <c r="K38" s="30"/>
      <c r="L38" s="30"/>
      <c r="M38" s="30"/>
      <c r="N38" s="30"/>
      <c r="O38" s="30"/>
      <c r="P38" s="30"/>
      <c r="Q38" s="30"/>
      <c r="R38" s="30"/>
      <c r="S38" s="30"/>
      <c r="T38" s="30"/>
      <c r="U38" s="30"/>
      <c r="V38" s="30"/>
      <c r="W38" s="30"/>
      <c r="X38" s="30"/>
      <c r="Y38" s="30"/>
      <c r="Z38" s="30"/>
      <c r="AA38" s="30"/>
      <c r="AB38" s="30"/>
      <c r="AC38" s="30"/>
      <c r="AD38" s="31"/>
      <c r="AE38" s="20"/>
      <c r="AF38" s="20"/>
      <c r="AG38" s="20"/>
      <c r="AH38" s="20"/>
      <c r="AI38" s="20"/>
    </row>
    <row r="39" spans="1:35" customFormat="1" ht="15" x14ac:dyDescent="0.25">
      <c r="A39" s="20"/>
      <c r="B39" s="20"/>
      <c r="C39" s="264"/>
      <c r="D39" s="161" t="s">
        <v>157</v>
      </c>
      <c r="E39" s="136">
        <f>E32+E36</f>
        <v>0</v>
      </c>
      <c r="F39" s="95">
        <f t="shared" ref="F39:AD39" si="2">F32+F36</f>
        <v>0</v>
      </c>
      <c r="G39" s="95">
        <f t="shared" si="2"/>
        <v>0</v>
      </c>
      <c r="H39" s="95">
        <f t="shared" si="2"/>
        <v>0</v>
      </c>
      <c r="I39" s="95">
        <f t="shared" si="2"/>
        <v>0</v>
      </c>
      <c r="J39" s="95">
        <f t="shared" si="2"/>
        <v>0</v>
      </c>
      <c r="K39" s="95">
        <f t="shared" si="2"/>
        <v>0</v>
      </c>
      <c r="L39" s="95">
        <f t="shared" si="2"/>
        <v>0</v>
      </c>
      <c r="M39" s="95">
        <f t="shared" si="2"/>
        <v>0</v>
      </c>
      <c r="N39" s="95">
        <f t="shared" si="2"/>
        <v>0</v>
      </c>
      <c r="O39" s="95">
        <f t="shared" si="2"/>
        <v>0</v>
      </c>
      <c r="P39" s="95">
        <f t="shared" si="2"/>
        <v>0</v>
      </c>
      <c r="Q39" s="95">
        <f t="shared" si="2"/>
        <v>0</v>
      </c>
      <c r="R39" s="95">
        <f t="shared" si="2"/>
        <v>0</v>
      </c>
      <c r="S39" s="95">
        <f t="shared" si="2"/>
        <v>0</v>
      </c>
      <c r="T39" s="95">
        <f t="shared" si="2"/>
        <v>0</v>
      </c>
      <c r="U39" s="95">
        <f t="shared" si="2"/>
        <v>0</v>
      </c>
      <c r="V39" s="95">
        <f t="shared" si="2"/>
        <v>0</v>
      </c>
      <c r="W39" s="95">
        <f t="shared" si="2"/>
        <v>0</v>
      </c>
      <c r="X39" s="95">
        <f t="shared" si="2"/>
        <v>0</v>
      </c>
      <c r="Y39" s="95">
        <f t="shared" si="2"/>
        <v>0</v>
      </c>
      <c r="Z39" s="95">
        <f t="shared" si="2"/>
        <v>0</v>
      </c>
      <c r="AA39" s="95">
        <f t="shared" si="2"/>
        <v>0</v>
      </c>
      <c r="AB39" s="95">
        <f t="shared" si="2"/>
        <v>0</v>
      </c>
      <c r="AC39" s="95">
        <f t="shared" si="2"/>
        <v>0</v>
      </c>
      <c r="AD39" s="96">
        <f t="shared" si="2"/>
        <v>0</v>
      </c>
      <c r="AE39" s="20"/>
      <c r="AF39" s="20"/>
      <c r="AG39" s="20"/>
      <c r="AH39" s="20"/>
      <c r="AI39" s="20"/>
    </row>
    <row r="40" spans="1:35" customFormat="1" ht="15.75" thickBot="1" x14ac:dyDescent="0.3">
      <c r="A40" s="20"/>
      <c r="B40" s="20"/>
      <c r="C40" s="265"/>
      <c r="D40" s="157" t="s">
        <v>91</v>
      </c>
      <c r="E40" s="137"/>
      <c r="F40" s="32"/>
      <c r="G40" s="32"/>
      <c r="H40" s="32"/>
      <c r="I40" s="32"/>
      <c r="J40" s="32"/>
      <c r="K40" s="82"/>
      <c r="L40" s="82"/>
      <c r="M40" s="82"/>
      <c r="N40" s="82"/>
      <c r="O40" s="32"/>
      <c r="P40" s="32"/>
      <c r="Q40" s="32"/>
      <c r="R40" s="32"/>
      <c r="S40" s="32"/>
      <c r="T40" s="32"/>
      <c r="U40" s="82"/>
      <c r="V40" s="82"/>
      <c r="W40" s="82"/>
      <c r="X40" s="82"/>
      <c r="Y40" s="82"/>
      <c r="Z40" s="82"/>
      <c r="AA40" s="82"/>
      <c r="AB40" s="82"/>
      <c r="AC40" s="82"/>
      <c r="AD40" s="33"/>
      <c r="AE40" s="20"/>
      <c r="AF40" s="20"/>
      <c r="AG40" s="20"/>
      <c r="AH40" s="20"/>
      <c r="AI40" s="20"/>
    </row>
    <row r="41" spans="1:35" customFormat="1" ht="15" x14ac:dyDescent="0.25">
      <c r="A41" s="20"/>
      <c r="B41" s="20"/>
      <c r="C41" s="20"/>
      <c r="D41" s="218" t="s">
        <v>151</v>
      </c>
      <c r="E41" s="97">
        <f t="shared" ref="E41:AD41" si="3">SUM(E21:E31)-(E39+E40)</f>
        <v>0</v>
      </c>
      <c r="F41" s="94">
        <f t="shared" si="3"/>
        <v>0</v>
      </c>
      <c r="G41" s="94">
        <f t="shared" si="3"/>
        <v>0</v>
      </c>
      <c r="H41" s="94">
        <f t="shared" si="3"/>
        <v>0</v>
      </c>
      <c r="I41" s="94">
        <f t="shared" si="3"/>
        <v>0</v>
      </c>
      <c r="J41" s="94">
        <f t="shared" si="3"/>
        <v>0</v>
      </c>
      <c r="K41" s="94">
        <f t="shared" si="3"/>
        <v>0</v>
      </c>
      <c r="L41" s="94">
        <f t="shared" si="3"/>
        <v>0</v>
      </c>
      <c r="M41" s="94">
        <f t="shared" si="3"/>
        <v>0</v>
      </c>
      <c r="N41" s="94">
        <f t="shared" si="3"/>
        <v>0</v>
      </c>
      <c r="O41" s="94">
        <f t="shared" si="3"/>
        <v>0</v>
      </c>
      <c r="P41" s="94">
        <f t="shared" si="3"/>
        <v>0</v>
      </c>
      <c r="Q41" s="94">
        <f t="shared" si="3"/>
        <v>0</v>
      </c>
      <c r="R41" s="94">
        <f t="shared" si="3"/>
        <v>0</v>
      </c>
      <c r="S41" s="94">
        <f t="shared" si="3"/>
        <v>0</v>
      </c>
      <c r="T41" s="94">
        <f t="shared" si="3"/>
        <v>0</v>
      </c>
      <c r="U41" s="94">
        <f t="shared" si="3"/>
        <v>0</v>
      </c>
      <c r="V41" s="94">
        <f t="shared" si="3"/>
        <v>0</v>
      </c>
      <c r="W41" s="94">
        <f t="shared" si="3"/>
        <v>0</v>
      </c>
      <c r="X41" s="94">
        <f t="shared" si="3"/>
        <v>0</v>
      </c>
      <c r="Y41" s="94">
        <f t="shared" si="3"/>
        <v>0</v>
      </c>
      <c r="Z41" s="94">
        <f t="shared" si="3"/>
        <v>0</v>
      </c>
      <c r="AA41" s="94">
        <f t="shared" si="3"/>
        <v>0</v>
      </c>
      <c r="AB41" s="94">
        <f t="shared" si="3"/>
        <v>0</v>
      </c>
      <c r="AC41" s="94">
        <f t="shared" si="3"/>
        <v>0</v>
      </c>
      <c r="AD41" s="147">
        <f t="shared" si="3"/>
        <v>0</v>
      </c>
      <c r="AE41" s="20"/>
      <c r="AF41" s="20"/>
      <c r="AG41" s="20"/>
      <c r="AH41" s="20"/>
      <c r="AI41" s="20"/>
    </row>
    <row r="42" spans="1:35" customFormat="1" ht="15" x14ac:dyDescent="0.25">
      <c r="A42" s="20"/>
      <c r="B42" s="20"/>
      <c r="C42" s="20"/>
      <c r="D42" s="219" t="s">
        <v>43</v>
      </c>
      <c r="E42" s="91"/>
      <c r="F42" s="30"/>
      <c r="G42" s="30"/>
      <c r="H42" s="30"/>
      <c r="I42" s="30"/>
      <c r="J42" s="30"/>
      <c r="K42" s="30"/>
      <c r="L42" s="30"/>
      <c r="M42" s="30"/>
      <c r="N42" s="30"/>
      <c r="O42" s="30"/>
      <c r="P42" s="30"/>
      <c r="Q42" s="30"/>
      <c r="R42" s="30"/>
      <c r="S42" s="30"/>
      <c r="T42" s="30"/>
      <c r="U42" s="30"/>
      <c r="V42" s="30"/>
      <c r="W42" s="30"/>
      <c r="X42" s="30"/>
      <c r="Y42" s="30"/>
      <c r="Z42" s="30"/>
      <c r="AA42" s="30"/>
      <c r="AB42" s="30"/>
      <c r="AC42" s="30"/>
      <c r="AD42" s="31"/>
      <c r="AE42" s="20"/>
      <c r="AF42" s="20"/>
      <c r="AG42" s="20"/>
      <c r="AH42" s="20"/>
      <c r="AI42" s="20"/>
    </row>
    <row r="43" spans="1:35" customFormat="1" ht="15" x14ac:dyDescent="0.25">
      <c r="A43" s="20"/>
      <c r="B43" s="20"/>
      <c r="C43" s="20"/>
      <c r="D43" s="220" t="s">
        <v>44</v>
      </c>
      <c r="E43" s="92">
        <f t="shared" ref="E43:AD43" si="4">E41-E42</f>
        <v>0</v>
      </c>
      <c r="F43" s="87">
        <f t="shared" si="4"/>
        <v>0</v>
      </c>
      <c r="G43" s="87">
        <f t="shared" si="4"/>
        <v>0</v>
      </c>
      <c r="H43" s="87">
        <f t="shared" si="4"/>
        <v>0</v>
      </c>
      <c r="I43" s="87">
        <f t="shared" si="4"/>
        <v>0</v>
      </c>
      <c r="J43" s="87">
        <f t="shared" si="4"/>
        <v>0</v>
      </c>
      <c r="K43" s="87">
        <f t="shared" si="4"/>
        <v>0</v>
      </c>
      <c r="L43" s="87">
        <f t="shared" si="4"/>
        <v>0</v>
      </c>
      <c r="M43" s="87">
        <f t="shared" si="4"/>
        <v>0</v>
      </c>
      <c r="N43" s="87">
        <f t="shared" si="4"/>
        <v>0</v>
      </c>
      <c r="O43" s="87">
        <f t="shared" si="4"/>
        <v>0</v>
      </c>
      <c r="P43" s="87">
        <f t="shared" si="4"/>
        <v>0</v>
      </c>
      <c r="Q43" s="87">
        <f t="shared" si="4"/>
        <v>0</v>
      </c>
      <c r="R43" s="87">
        <f t="shared" si="4"/>
        <v>0</v>
      </c>
      <c r="S43" s="87">
        <f t="shared" si="4"/>
        <v>0</v>
      </c>
      <c r="T43" s="87">
        <f t="shared" si="4"/>
        <v>0</v>
      </c>
      <c r="U43" s="87">
        <f t="shared" si="4"/>
        <v>0</v>
      </c>
      <c r="V43" s="87">
        <f t="shared" si="4"/>
        <v>0</v>
      </c>
      <c r="W43" s="87">
        <f t="shared" si="4"/>
        <v>0</v>
      </c>
      <c r="X43" s="87">
        <f t="shared" si="4"/>
        <v>0</v>
      </c>
      <c r="Y43" s="87">
        <f t="shared" si="4"/>
        <v>0</v>
      </c>
      <c r="Z43" s="87">
        <f t="shared" si="4"/>
        <v>0</v>
      </c>
      <c r="AA43" s="87">
        <f t="shared" si="4"/>
        <v>0</v>
      </c>
      <c r="AB43" s="87">
        <f t="shared" si="4"/>
        <v>0</v>
      </c>
      <c r="AC43" s="87">
        <f t="shared" si="4"/>
        <v>0</v>
      </c>
      <c r="AD43" s="88">
        <f t="shared" si="4"/>
        <v>0</v>
      </c>
      <c r="AE43" s="20"/>
      <c r="AF43" s="20"/>
      <c r="AG43" s="20"/>
      <c r="AH43" s="20"/>
      <c r="AI43" s="20"/>
    </row>
    <row r="44" spans="1:35" customFormat="1" ht="15.75" thickBot="1" x14ac:dyDescent="0.3">
      <c r="A44" s="20"/>
      <c r="B44" s="20"/>
      <c r="C44" s="20"/>
      <c r="D44" s="221" t="s">
        <v>45</v>
      </c>
      <c r="E44" s="93">
        <f>E43</f>
        <v>0</v>
      </c>
      <c r="F44" s="89">
        <f>F43+E44</f>
        <v>0</v>
      </c>
      <c r="G44" s="89">
        <f t="shared" ref="G44:AD44" si="5">G43+F44</f>
        <v>0</v>
      </c>
      <c r="H44" s="89">
        <f t="shared" si="5"/>
        <v>0</v>
      </c>
      <c r="I44" s="89">
        <f t="shared" si="5"/>
        <v>0</v>
      </c>
      <c r="J44" s="89">
        <f t="shared" si="5"/>
        <v>0</v>
      </c>
      <c r="K44" s="89">
        <f t="shared" si="5"/>
        <v>0</v>
      </c>
      <c r="L44" s="89">
        <f t="shared" si="5"/>
        <v>0</v>
      </c>
      <c r="M44" s="89">
        <f t="shared" si="5"/>
        <v>0</v>
      </c>
      <c r="N44" s="89">
        <f t="shared" si="5"/>
        <v>0</v>
      </c>
      <c r="O44" s="89">
        <f t="shared" si="5"/>
        <v>0</v>
      </c>
      <c r="P44" s="89">
        <f t="shared" si="5"/>
        <v>0</v>
      </c>
      <c r="Q44" s="89">
        <f t="shared" si="5"/>
        <v>0</v>
      </c>
      <c r="R44" s="89">
        <f t="shared" si="5"/>
        <v>0</v>
      </c>
      <c r="S44" s="89">
        <f t="shared" si="5"/>
        <v>0</v>
      </c>
      <c r="T44" s="89">
        <f t="shared" si="5"/>
        <v>0</v>
      </c>
      <c r="U44" s="89">
        <f t="shared" si="5"/>
        <v>0</v>
      </c>
      <c r="V44" s="89">
        <f t="shared" si="5"/>
        <v>0</v>
      </c>
      <c r="W44" s="89">
        <f t="shared" si="5"/>
        <v>0</v>
      </c>
      <c r="X44" s="89">
        <f t="shared" si="5"/>
        <v>0</v>
      </c>
      <c r="Y44" s="89">
        <f t="shared" si="5"/>
        <v>0</v>
      </c>
      <c r="Z44" s="89">
        <f t="shared" si="5"/>
        <v>0</v>
      </c>
      <c r="AA44" s="89">
        <f t="shared" si="5"/>
        <v>0</v>
      </c>
      <c r="AB44" s="89">
        <f t="shared" si="5"/>
        <v>0</v>
      </c>
      <c r="AC44" s="89">
        <f t="shared" si="5"/>
        <v>0</v>
      </c>
      <c r="AD44" s="90">
        <f t="shared" si="5"/>
        <v>0</v>
      </c>
      <c r="AE44" s="20"/>
      <c r="AF44" s="20"/>
      <c r="AG44" s="20"/>
      <c r="AH44" s="20"/>
      <c r="AI44" s="20"/>
    </row>
    <row r="45" spans="1:35" ht="15" x14ac:dyDescent="0.25"/>
    <row r="46" spans="1:35" ht="15.75" thickBot="1" x14ac:dyDescent="0.3"/>
    <row r="47" spans="1:35" ht="15.75" customHeight="1" thickBot="1" x14ac:dyDescent="0.3">
      <c r="E47" s="258"/>
      <c r="F47" s="266"/>
      <c r="G47" s="266"/>
      <c r="H47" s="266"/>
      <c r="J47" s="269" t="s">
        <v>163</v>
      </c>
      <c r="K47" s="270"/>
      <c r="L47" s="270"/>
      <c r="M47" s="270"/>
      <c r="N47" s="271"/>
    </row>
    <row r="48" spans="1:35" ht="20.25" customHeight="1" x14ac:dyDescent="0.25">
      <c r="E48" s="258" t="s">
        <v>47</v>
      </c>
      <c r="F48" s="266"/>
      <c r="G48" s="250">
        <v>7.0000000000000007E-2</v>
      </c>
      <c r="H48" s="251"/>
      <c r="J48" s="272" t="s">
        <v>155</v>
      </c>
      <c r="K48" s="273"/>
      <c r="L48" s="274"/>
      <c r="M48" s="244">
        <f>NPV(G48,F31:AD31)+E31</f>
        <v>0</v>
      </c>
      <c r="N48" s="245"/>
    </row>
    <row r="49" spans="2:23" ht="15.75" customHeight="1" thickBot="1" x14ac:dyDescent="0.3">
      <c r="G49" s="252"/>
      <c r="H49" s="253"/>
      <c r="J49" s="275" t="s">
        <v>164</v>
      </c>
      <c r="K49" s="276"/>
      <c r="L49" s="277"/>
      <c r="M49" s="244">
        <f>'Presupuesto Total'!$E$126</f>
        <v>0</v>
      </c>
      <c r="N49" s="245"/>
      <c r="O49" s="86"/>
      <c r="P49" s="86"/>
    </row>
    <row r="50" spans="2:23" ht="15" customHeight="1" thickBot="1" x14ac:dyDescent="0.3">
      <c r="B50" s="81"/>
      <c r="C50" s="81"/>
      <c r="E50" s="148"/>
      <c r="F50" s="148"/>
      <c r="J50" s="272" t="s">
        <v>165</v>
      </c>
      <c r="K50" s="273"/>
      <c r="L50" s="274"/>
      <c r="M50" s="246" t="str">
        <f>'Presupuesto Total'!$F$126</f>
        <v/>
      </c>
      <c r="N50" s="247"/>
      <c r="P50" s="162"/>
    </row>
    <row r="51" spans="2:23" ht="16.5" thickBot="1" x14ac:dyDescent="0.3">
      <c r="B51" s="81"/>
      <c r="C51" s="81"/>
      <c r="E51" s="149" t="s">
        <v>46</v>
      </c>
      <c r="F51" s="148"/>
      <c r="G51" s="239" t="str">
        <f>IFERROR(IRR(E43:AD43),"")</f>
        <v/>
      </c>
      <c r="H51" s="240"/>
      <c r="J51" s="241" t="s">
        <v>166</v>
      </c>
      <c r="K51" s="242"/>
      <c r="L51" s="243"/>
      <c r="M51" s="248" t="str">
        <f>IFERROR(ROUND(M48/M49,3),"")</f>
        <v/>
      </c>
      <c r="N51" s="249"/>
      <c r="O51" s="86"/>
      <c r="P51" s="86"/>
      <c r="W51" s="163"/>
    </row>
    <row r="52" spans="2:23" ht="16.5" thickBot="1" x14ac:dyDescent="0.3">
      <c r="E52" s="148"/>
      <c r="F52" s="148"/>
      <c r="K52" s="127"/>
      <c r="L52" s="127"/>
      <c r="M52" s="127"/>
    </row>
    <row r="53" spans="2:23" ht="16.5" customHeight="1" thickBot="1" x14ac:dyDescent="0.3">
      <c r="E53" s="258" t="s">
        <v>158</v>
      </c>
      <c r="F53" s="259"/>
      <c r="G53" s="267">
        <f>NPV(G48,F43:AD43)+E43</f>
        <v>0</v>
      </c>
      <c r="H53" s="268"/>
      <c r="I53" s="164"/>
      <c r="J53" s="164"/>
      <c r="K53" s="127"/>
      <c r="L53" s="127"/>
      <c r="M53" s="127"/>
    </row>
    <row r="54" spans="2:23" ht="19.5" customHeight="1" thickBot="1" x14ac:dyDescent="0.3">
      <c r="E54" s="148"/>
      <c r="F54" s="148"/>
      <c r="I54" s="164"/>
      <c r="J54" s="164"/>
      <c r="K54" s="127"/>
      <c r="L54" s="127"/>
      <c r="M54" s="127"/>
    </row>
    <row r="55" spans="2:23" ht="16.5" thickBot="1" x14ac:dyDescent="0.3">
      <c r="E55" s="258" t="s">
        <v>186</v>
      </c>
      <c r="F55" s="259"/>
      <c r="G55" s="267">
        <f>NPV(G48,F39:AD39)+E39</f>
        <v>0</v>
      </c>
      <c r="H55" s="268"/>
      <c r="K55" s="127"/>
      <c r="L55" s="127"/>
      <c r="M55" s="127"/>
    </row>
    <row r="56" spans="2:23" ht="15" x14ac:dyDescent="0.25"/>
    <row r="57" spans="2:23" ht="15" x14ac:dyDescent="0.25"/>
    <row r="58" spans="2:23" ht="15" customHeight="1" x14ac:dyDescent="0.25"/>
  </sheetData>
  <sheetProtection algorithmName="SHA-512" hashValue="kUXDB7SIpq14BVaKOZI0F52LHckcyvOpxLwz+H2cxulA+W00YMVlphNL5x/QrNxCmh/N8PapVY5PYiZW8K0oxw==" saltValue="ow4IsdUCTkJjc8L25af2bw==" spinCount="100000" sheet="1" insertRows="0"/>
  <mergeCells count="24">
    <mergeCell ref="C12:P12"/>
    <mergeCell ref="C10:P10"/>
    <mergeCell ref="E53:F53"/>
    <mergeCell ref="E55:F55"/>
    <mergeCell ref="C20:C31"/>
    <mergeCell ref="C32:C40"/>
    <mergeCell ref="E48:F48"/>
    <mergeCell ref="E47:F47"/>
    <mergeCell ref="G47:H47"/>
    <mergeCell ref="G53:H53"/>
    <mergeCell ref="G55:H55"/>
    <mergeCell ref="J47:N47"/>
    <mergeCell ref="J48:L48"/>
    <mergeCell ref="J49:L49"/>
    <mergeCell ref="J50:L50"/>
    <mergeCell ref="E17:AD17"/>
    <mergeCell ref="C15:D15"/>
    <mergeCell ref="G51:H51"/>
    <mergeCell ref="J51:L51"/>
    <mergeCell ref="M48:N48"/>
    <mergeCell ref="M49:N49"/>
    <mergeCell ref="M50:N50"/>
    <mergeCell ref="M51:N51"/>
    <mergeCell ref="G48:H49"/>
  </mergeCells>
  <conditionalFormatting sqref="G51">
    <cfRule type="expression" dxfId="700" priority="2">
      <formula>$G$51=""</formula>
    </cfRule>
    <cfRule type="expression" dxfId="699" priority="3">
      <formula>$G$51&gt;9%</formula>
    </cfRule>
    <cfRule type="expression" dxfId="698" priority="4">
      <formula>AND($G$51&gt;7%,$G$51&lt;=9%)</formula>
    </cfRule>
  </conditionalFormatting>
  <conditionalFormatting sqref="M51">
    <cfRule type="expression" dxfId="697" priority="5">
      <formula>$M$50&gt;($M$51+2%)</formula>
    </cfRule>
    <cfRule type="expression" dxfId="696" priority="6">
      <formula>AND($M$50&gt;$M$51,$M$50&lt;=($M$51+2%))</formula>
    </cfRule>
  </conditionalFormatting>
  <dataValidations disablePrompts="1" count="1">
    <dataValidation type="decimal" operator="greaterThan" allowBlank="1" showInputMessage="1" showErrorMessage="1" sqref="E21:AD44">
      <formula1>0</formula1>
    </dataValidation>
  </dataValidations>
  <pageMargins left="0.7" right="0.7" top="0.75" bottom="0.75" header="0.3" footer="0.3"/>
  <pageSetup paperSize="9"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lessThan" id="{2A698579-908C-462C-A2DD-D6E47C96A1BF}">
            <xm:f>'Presupuesto Total'!$D$126</xm:f>
            <x14:dxf>
              <font>
                <color rgb="FF9C0006"/>
              </font>
              <fill>
                <patternFill>
                  <bgColor rgb="FFFFC7CE"/>
                </patternFill>
              </fill>
            </x14:dxf>
          </x14:cfRule>
          <xm:sqref>G55:H55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BE223"/>
  <sheetViews>
    <sheetView showGridLines="0" showZeros="0" zoomScale="40" zoomScaleNormal="40" zoomScaleSheetLayoutView="70" zoomScalePageLayoutView="25" workbookViewId="0">
      <selection activeCell="C12" sqref="C12:F12"/>
    </sheetView>
  </sheetViews>
  <sheetFormatPr baseColWidth="10" defaultColWidth="0" defaultRowHeight="0" customHeight="1" zeroHeight="1" x14ac:dyDescent="0.25"/>
  <cols>
    <col min="1" max="1" width="10.7109375" style="59" customWidth="1"/>
    <col min="2" max="2" width="32.140625" style="59" customWidth="1"/>
    <col min="3" max="3" width="27" style="59" customWidth="1"/>
    <col min="4" max="6" width="20.7109375" style="59" customWidth="1"/>
    <col min="7" max="7" width="21" style="59" customWidth="1"/>
    <col min="8" max="8" width="24" style="59" customWidth="1"/>
    <col min="9" max="13" width="20.7109375" style="60" customWidth="1"/>
    <col min="14" max="15" width="19.7109375" style="60" customWidth="1"/>
    <col min="16" max="16" width="19.7109375" style="3" hidden="1" customWidth="1"/>
    <col min="17" max="17" width="20.42578125" style="3" hidden="1" customWidth="1"/>
    <col min="18" max="18" width="16.85546875" style="3" hidden="1" customWidth="1"/>
    <col min="19" max="19" width="18.140625" style="3" hidden="1" customWidth="1"/>
    <col min="20" max="27" width="20.7109375" style="2" hidden="1" customWidth="1"/>
    <col min="28" max="57" width="0" style="2" hidden="1" customWidth="1"/>
    <col min="58" max="16384" width="8.85546875" style="2" hidden="1"/>
  </cols>
  <sheetData>
    <row r="1" spans="1:34" ht="30" customHeight="1" x14ac:dyDescent="0.25"/>
    <row r="2" spans="1:34" ht="76.5" customHeight="1" x14ac:dyDescent="0.25">
      <c r="I2" s="59"/>
      <c r="J2" s="59"/>
      <c r="K2" s="59"/>
      <c r="L2" s="59"/>
      <c r="M2" s="59"/>
      <c r="N2" s="59"/>
      <c r="O2" s="169"/>
      <c r="P2" s="7"/>
      <c r="Q2" s="7"/>
      <c r="R2" s="7"/>
      <c r="S2" s="7"/>
      <c r="T2" s="7"/>
      <c r="U2" s="7"/>
    </row>
    <row r="3" spans="1:34" ht="15" x14ac:dyDescent="0.25"/>
    <row r="4" spans="1:34" ht="30" customHeight="1" x14ac:dyDescent="0.25">
      <c r="A4" s="57"/>
      <c r="B4" s="303" t="s">
        <v>76</v>
      </c>
      <c r="C4" s="303"/>
      <c r="D4" s="303"/>
      <c r="E4" s="303"/>
      <c r="F4" s="303"/>
      <c r="G4" s="303"/>
      <c r="H4" s="303"/>
      <c r="I4" s="303"/>
      <c r="J4" s="303"/>
      <c r="K4" s="303"/>
      <c r="L4" s="303"/>
      <c r="M4" s="303"/>
      <c r="N4" s="58"/>
      <c r="O4" s="58"/>
      <c r="P4" s="8"/>
      <c r="Q4" s="8"/>
      <c r="R4" s="8"/>
      <c r="S4" s="8"/>
      <c r="T4" s="5"/>
      <c r="U4" s="5"/>
      <c r="V4" s="5"/>
      <c r="W4" s="5"/>
      <c r="X4" s="5"/>
      <c r="Y4" s="5"/>
      <c r="Z4" s="5"/>
      <c r="AA4" s="5"/>
      <c r="AB4" s="5"/>
      <c r="AC4" s="5"/>
      <c r="AD4" s="5"/>
      <c r="AE4" s="5"/>
      <c r="AF4" s="5"/>
      <c r="AG4" s="5"/>
      <c r="AH4" s="5"/>
    </row>
    <row r="5" spans="1:34" s="1" customFormat="1" ht="15" customHeight="1" x14ac:dyDescent="0.25">
      <c r="A5" s="58"/>
      <c r="B5" s="101"/>
      <c r="C5" s="102"/>
      <c r="D5" s="102"/>
      <c r="E5" s="102"/>
      <c r="F5" s="102"/>
      <c r="G5" s="102"/>
      <c r="H5" s="102"/>
      <c r="I5" s="102"/>
      <c r="J5" s="102"/>
      <c r="K5" s="102"/>
      <c r="L5" s="102"/>
      <c r="M5" s="102"/>
      <c r="N5" s="58"/>
      <c r="O5" s="102"/>
      <c r="P5" s="10"/>
      <c r="Q5" s="10"/>
      <c r="R5" s="10"/>
      <c r="S5" s="10"/>
      <c r="T5" s="10"/>
      <c r="U5" s="10"/>
      <c r="V5" s="10"/>
      <c r="W5" s="10"/>
      <c r="X5" s="10"/>
      <c r="Y5" s="10"/>
      <c r="Z5" s="8"/>
      <c r="AA5" s="8"/>
      <c r="AB5" s="8"/>
      <c r="AC5" s="8"/>
      <c r="AD5" s="8"/>
      <c r="AE5" s="8"/>
      <c r="AF5" s="8"/>
      <c r="AG5" s="8"/>
      <c r="AH5" s="8"/>
    </row>
    <row r="6" spans="1:34" s="1" customFormat="1" ht="91.5" customHeight="1" x14ac:dyDescent="0.25">
      <c r="A6" s="58"/>
      <c r="B6" s="306" t="s">
        <v>191</v>
      </c>
      <c r="C6" s="307"/>
      <c r="D6" s="307"/>
      <c r="E6" s="307"/>
      <c r="F6" s="307"/>
      <c r="G6" s="307"/>
      <c r="H6" s="307"/>
      <c r="I6" s="307"/>
      <c r="J6" s="307"/>
      <c r="K6" s="307"/>
      <c r="L6" s="307"/>
      <c r="M6" s="308"/>
      <c r="N6" s="58"/>
      <c r="O6" s="102"/>
      <c r="P6" s="10"/>
      <c r="Q6" s="10"/>
      <c r="R6" s="10"/>
      <c r="S6" s="10"/>
      <c r="T6" s="10"/>
      <c r="U6" s="10"/>
      <c r="V6" s="10"/>
      <c r="W6" s="10"/>
      <c r="X6" s="10"/>
      <c r="Y6" s="10"/>
      <c r="Z6" s="8"/>
      <c r="AA6" s="8"/>
      <c r="AB6" s="8"/>
      <c r="AC6" s="8"/>
      <c r="AD6" s="8"/>
      <c r="AE6" s="8"/>
      <c r="AF6" s="8"/>
      <c r="AG6" s="8"/>
      <c r="AH6" s="8"/>
    </row>
    <row r="7" spans="1:34" ht="15" x14ac:dyDescent="0.25">
      <c r="A7" s="57"/>
      <c r="B7" s="103"/>
      <c r="C7" s="103"/>
      <c r="D7" s="103"/>
      <c r="E7" s="103"/>
      <c r="F7" s="57"/>
      <c r="G7" s="57"/>
      <c r="H7" s="57"/>
      <c r="I7" s="58"/>
      <c r="J7" s="58"/>
      <c r="K7" s="58"/>
      <c r="L7" s="58"/>
      <c r="M7" s="58"/>
      <c r="N7" s="58"/>
      <c r="O7" s="58"/>
      <c r="P7" s="8"/>
      <c r="Q7" s="8"/>
      <c r="R7" s="8"/>
      <c r="S7" s="8"/>
      <c r="T7" s="5"/>
      <c r="U7" s="5"/>
      <c r="V7" s="5"/>
      <c r="W7" s="5"/>
      <c r="X7" s="5"/>
      <c r="Y7" s="5"/>
      <c r="Z7" s="5"/>
      <c r="AA7" s="5"/>
      <c r="AB7" s="5"/>
      <c r="AC7" s="5"/>
      <c r="AD7" s="5"/>
      <c r="AE7" s="5"/>
      <c r="AF7" s="5"/>
      <c r="AG7" s="5"/>
      <c r="AH7" s="5"/>
    </row>
    <row r="8" spans="1:34" ht="24.75" customHeight="1" x14ac:dyDescent="0.25">
      <c r="A8" s="57"/>
      <c r="B8" s="104" t="s">
        <v>25</v>
      </c>
      <c r="C8" s="309"/>
      <c r="D8" s="309"/>
      <c r="E8" s="309"/>
      <c r="F8" s="309"/>
      <c r="G8" s="309"/>
      <c r="H8" s="309"/>
      <c r="I8" s="309"/>
      <c r="J8" s="309"/>
      <c r="K8" s="309"/>
      <c r="L8" s="309"/>
      <c r="M8" s="309"/>
      <c r="N8" s="58"/>
      <c r="O8" s="58"/>
      <c r="P8" s="8"/>
      <c r="Q8" s="8"/>
      <c r="R8" s="8"/>
      <c r="S8" s="8"/>
      <c r="T8" s="5"/>
      <c r="U8" s="5"/>
      <c r="V8" s="5"/>
      <c r="W8" s="5"/>
      <c r="X8" s="5"/>
      <c r="Y8" s="5"/>
      <c r="Z8" s="5"/>
      <c r="AA8" s="5"/>
      <c r="AB8" s="5"/>
      <c r="AC8" s="5"/>
      <c r="AD8" s="5"/>
      <c r="AE8" s="5"/>
      <c r="AF8" s="5"/>
      <c r="AG8" s="5"/>
      <c r="AH8" s="5"/>
    </row>
    <row r="9" spans="1:34" ht="15" x14ac:dyDescent="0.25">
      <c r="A9" s="57"/>
      <c r="B9" s="57"/>
      <c r="C9" s="105"/>
      <c r="D9" s="105"/>
      <c r="E9" s="105"/>
      <c r="F9" s="57"/>
      <c r="G9" s="57"/>
      <c r="H9" s="57"/>
      <c r="I9" s="58"/>
      <c r="J9" s="58"/>
      <c r="K9" s="58"/>
      <c r="L9" s="58"/>
      <c r="M9" s="58"/>
      <c r="N9" s="58"/>
      <c r="O9" s="58"/>
      <c r="P9" s="8"/>
      <c r="Q9" s="8"/>
      <c r="R9" s="8"/>
      <c r="S9" s="8"/>
      <c r="T9" s="5"/>
      <c r="U9" s="5"/>
      <c r="V9" s="5"/>
      <c r="W9" s="5"/>
      <c r="X9" s="5"/>
      <c r="Y9" s="5"/>
      <c r="Z9" s="5"/>
      <c r="AA9" s="5"/>
      <c r="AB9" s="5"/>
      <c r="AC9" s="5"/>
      <c r="AD9" s="5"/>
      <c r="AE9" s="5"/>
      <c r="AF9" s="5"/>
      <c r="AG9" s="5"/>
      <c r="AH9" s="5"/>
    </row>
    <row r="10" spans="1:34" ht="15" x14ac:dyDescent="0.25">
      <c r="A10" s="57"/>
      <c r="B10" s="57"/>
      <c r="C10" s="105"/>
      <c r="D10" s="105"/>
      <c r="E10" s="105"/>
      <c r="F10" s="57"/>
      <c r="G10" s="57"/>
      <c r="H10" s="57"/>
      <c r="I10" s="58"/>
      <c r="J10" s="58"/>
      <c r="K10" s="58"/>
      <c r="L10" s="58"/>
      <c r="M10" s="58"/>
      <c r="N10" s="58"/>
      <c r="O10" s="58"/>
      <c r="P10" s="8"/>
      <c r="Q10" s="8"/>
      <c r="R10" s="8"/>
      <c r="S10" s="8"/>
      <c r="T10" s="5"/>
      <c r="U10" s="5"/>
      <c r="V10" s="5"/>
      <c r="W10" s="5"/>
      <c r="X10" s="5"/>
      <c r="Y10" s="5"/>
      <c r="Z10" s="5"/>
      <c r="AA10" s="5"/>
      <c r="AB10" s="5"/>
      <c r="AC10" s="5"/>
      <c r="AD10" s="5"/>
      <c r="AE10" s="5"/>
      <c r="AF10" s="5"/>
      <c r="AG10" s="5"/>
      <c r="AH10" s="5"/>
    </row>
    <row r="11" spans="1:34" ht="23.25" customHeight="1" x14ac:dyDescent="0.25">
      <c r="A11" s="57"/>
      <c r="B11" s="305" t="s">
        <v>81</v>
      </c>
      <c r="C11" s="305"/>
      <c r="D11" s="305"/>
      <c r="E11" s="305"/>
      <c r="F11" s="305"/>
      <c r="G11" s="57"/>
      <c r="H11" s="300" t="s">
        <v>86</v>
      </c>
      <c r="I11" s="301"/>
      <c r="J11" s="301"/>
      <c r="K11" s="302"/>
      <c r="L11" s="150" t="s">
        <v>135</v>
      </c>
      <c r="M11" s="150" t="s">
        <v>118</v>
      </c>
      <c r="N11" s="58"/>
      <c r="O11" s="58"/>
      <c r="P11" s="8"/>
      <c r="Q11" s="8"/>
      <c r="R11" s="8"/>
      <c r="S11" s="8"/>
      <c r="T11" s="5"/>
      <c r="U11" s="5"/>
      <c r="V11" s="5"/>
      <c r="W11" s="5"/>
      <c r="X11" s="5"/>
      <c r="Y11" s="5"/>
      <c r="Z11" s="5"/>
      <c r="AA11" s="5"/>
      <c r="AB11" s="5"/>
      <c r="AC11" s="5"/>
      <c r="AD11" s="5"/>
      <c r="AE11" s="5"/>
      <c r="AF11" s="5"/>
      <c r="AG11" s="5"/>
      <c r="AH11" s="5"/>
    </row>
    <row r="12" spans="1:34" ht="30" customHeight="1" x14ac:dyDescent="0.25">
      <c r="A12" s="57"/>
      <c r="B12" s="106" t="s">
        <v>5</v>
      </c>
      <c r="C12" s="282"/>
      <c r="D12" s="282"/>
      <c r="E12" s="282"/>
      <c r="F12" s="282"/>
      <c r="G12" s="57"/>
      <c r="H12" s="107" t="s">
        <v>159</v>
      </c>
      <c r="I12" s="282"/>
      <c r="J12" s="282"/>
      <c r="K12" s="282"/>
      <c r="L12" s="128">
        <f>'Entidad representante'!$F$9</f>
        <v>0</v>
      </c>
      <c r="M12" s="129">
        <f>'Entidad representante'!$G$19</f>
        <v>0</v>
      </c>
      <c r="N12" s="170"/>
      <c r="O12" s="58"/>
      <c r="P12" s="8"/>
      <c r="Q12" s="8"/>
      <c r="R12" s="8"/>
      <c r="S12" s="8"/>
      <c r="T12" s="5"/>
      <c r="U12" s="5"/>
      <c r="V12" s="5"/>
      <c r="W12" s="5"/>
      <c r="X12" s="5"/>
      <c r="Y12" s="5"/>
      <c r="Z12" s="5"/>
      <c r="AA12" s="5"/>
      <c r="AB12" s="5"/>
      <c r="AC12" s="5"/>
      <c r="AD12" s="5"/>
      <c r="AE12" s="5"/>
      <c r="AF12" s="5"/>
      <c r="AG12" s="5"/>
      <c r="AH12" s="5"/>
    </row>
    <row r="13" spans="1:34" ht="30" customHeight="1" x14ac:dyDescent="0.25">
      <c r="A13" s="57"/>
      <c r="B13" s="106" t="s">
        <v>6</v>
      </c>
      <c r="C13" s="282"/>
      <c r="D13" s="282"/>
      <c r="E13" s="282"/>
      <c r="F13" s="282"/>
      <c r="G13" s="57"/>
      <c r="H13" s="106" t="s">
        <v>54</v>
      </c>
      <c r="I13" s="282"/>
      <c r="J13" s="282"/>
      <c r="K13" s="282"/>
      <c r="L13" s="128">
        <f>'Entidad 2'!$F$9</f>
        <v>0</v>
      </c>
      <c r="M13" s="130">
        <f>'Entidad 2'!$G$19</f>
        <v>0</v>
      </c>
      <c r="N13" s="170"/>
      <c r="O13" s="58"/>
      <c r="P13" s="8"/>
      <c r="Q13" s="8"/>
      <c r="R13" s="8"/>
      <c r="S13" s="8"/>
      <c r="T13" s="5"/>
      <c r="U13" s="5"/>
      <c r="V13" s="5"/>
      <c r="W13" s="5"/>
      <c r="X13" s="5"/>
      <c r="Y13" s="5"/>
      <c r="Z13" s="5"/>
      <c r="AA13" s="5"/>
      <c r="AB13" s="5"/>
      <c r="AC13" s="5"/>
      <c r="AD13" s="5"/>
      <c r="AE13" s="5"/>
      <c r="AF13" s="5"/>
      <c r="AG13" s="5"/>
      <c r="AH13" s="5"/>
    </row>
    <row r="14" spans="1:34" ht="30" customHeight="1" x14ac:dyDescent="0.25">
      <c r="A14" s="57"/>
      <c r="B14" s="106" t="s">
        <v>27</v>
      </c>
      <c r="C14" s="282"/>
      <c r="D14" s="282"/>
      <c r="E14" s="282"/>
      <c r="F14" s="282"/>
      <c r="G14" s="57"/>
      <c r="H14" s="106" t="s">
        <v>55</v>
      </c>
      <c r="I14" s="282"/>
      <c r="J14" s="282"/>
      <c r="K14" s="282"/>
      <c r="L14" s="128">
        <f>'Entidad 3'!$F$9</f>
        <v>0</v>
      </c>
      <c r="M14" s="129">
        <f>'Entidad 3'!$G$19</f>
        <v>0</v>
      </c>
      <c r="N14" s="170"/>
      <c r="O14" s="58"/>
      <c r="P14" s="8"/>
      <c r="Q14" s="8"/>
      <c r="R14" s="8"/>
      <c r="S14" s="8"/>
      <c r="T14" s="5"/>
      <c r="U14" s="5"/>
      <c r="V14" s="5"/>
      <c r="W14" s="5"/>
      <c r="X14" s="5"/>
      <c r="Y14" s="5"/>
      <c r="Z14" s="5"/>
      <c r="AA14" s="5"/>
      <c r="AB14" s="5"/>
      <c r="AC14" s="5"/>
      <c r="AD14" s="5"/>
      <c r="AE14" s="5"/>
      <c r="AF14" s="5"/>
      <c r="AG14" s="5"/>
      <c r="AH14" s="5"/>
    </row>
    <row r="15" spans="1:34" ht="30" customHeight="1" x14ac:dyDescent="0.25">
      <c r="A15" s="57"/>
      <c r="B15" s="106" t="s">
        <v>28</v>
      </c>
      <c r="C15" s="282"/>
      <c r="D15" s="282"/>
      <c r="E15" s="282"/>
      <c r="F15" s="282"/>
      <c r="G15" s="57"/>
      <c r="H15" s="106" t="s">
        <v>56</v>
      </c>
      <c r="I15" s="282"/>
      <c r="J15" s="282"/>
      <c r="K15" s="282"/>
      <c r="L15" s="128">
        <f>'Entidad 4'!$F$9</f>
        <v>0</v>
      </c>
      <c r="M15" s="129">
        <f>'Entidad 4'!$G$19</f>
        <v>0</v>
      </c>
      <c r="N15" s="170"/>
      <c r="O15" s="58"/>
      <c r="P15" s="8"/>
      <c r="Q15" s="8"/>
      <c r="R15" s="8"/>
      <c r="S15" s="8"/>
      <c r="T15" s="5"/>
      <c r="U15" s="5"/>
      <c r="V15" s="5"/>
      <c r="W15" s="5"/>
      <c r="X15" s="5"/>
      <c r="Y15" s="5"/>
      <c r="Z15" s="5"/>
      <c r="AA15" s="5"/>
      <c r="AB15" s="5"/>
      <c r="AC15" s="5"/>
      <c r="AD15" s="5"/>
      <c r="AE15" s="5"/>
      <c r="AF15" s="5"/>
      <c r="AG15" s="5"/>
      <c r="AH15" s="5"/>
    </row>
    <row r="16" spans="1:34" ht="30" customHeight="1" x14ac:dyDescent="0.25">
      <c r="A16" s="57"/>
      <c r="B16" s="106" t="s">
        <v>29</v>
      </c>
      <c r="C16" s="282"/>
      <c r="D16" s="282"/>
      <c r="E16" s="282"/>
      <c r="F16" s="282"/>
      <c r="G16" s="57"/>
      <c r="H16" s="106" t="s">
        <v>57</v>
      </c>
      <c r="I16" s="282"/>
      <c r="J16" s="282"/>
      <c r="K16" s="282"/>
      <c r="L16" s="128">
        <f>'Entidad 5'!$F$9</f>
        <v>0</v>
      </c>
      <c r="M16" s="129">
        <f>'Entidad 5'!$G$19</f>
        <v>0</v>
      </c>
      <c r="N16" s="170"/>
      <c r="O16" s="58"/>
      <c r="P16" s="8"/>
      <c r="Q16" s="8"/>
      <c r="R16" s="8"/>
      <c r="S16" s="8"/>
      <c r="T16" s="5"/>
      <c r="U16" s="5"/>
      <c r="V16" s="5"/>
      <c r="W16" s="5"/>
      <c r="X16" s="5"/>
      <c r="Y16" s="5"/>
      <c r="Z16" s="5"/>
      <c r="AA16" s="5"/>
      <c r="AB16" s="5"/>
      <c r="AC16" s="5"/>
      <c r="AD16" s="5"/>
      <c r="AE16" s="5"/>
      <c r="AF16" s="5"/>
      <c r="AG16" s="5"/>
      <c r="AH16" s="5"/>
    </row>
    <row r="17" spans="1:34" ht="30" customHeight="1" x14ac:dyDescent="0.25">
      <c r="A17" s="57"/>
      <c r="B17" s="106" t="s">
        <v>30</v>
      </c>
      <c r="C17" s="282"/>
      <c r="D17" s="282"/>
      <c r="E17" s="282"/>
      <c r="F17" s="282"/>
      <c r="G17" s="57"/>
      <c r="H17" s="106" t="s">
        <v>58</v>
      </c>
      <c r="I17" s="282"/>
      <c r="J17" s="282"/>
      <c r="K17" s="282"/>
      <c r="L17" s="128">
        <f>'Entidad 6'!$F$9</f>
        <v>0</v>
      </c>
      <c r="M17" s="129">
        <f>'Entidad 6'!$G$19</f>
        <v>0</v>
      </c>
      <c r="N17" s="170"/>
      <c r="O17" s="58"/>
      <c r="P17" s="8"/>
      <c r="Q17" s="8"/>
      <c r="R17" s="8"/>
      <c r="S17" s="8"/>
      <c r="T17" s="5"/>
      <c r="U17" s="5"/>
      <c r="V17" s="5"/>
      <c r="W17" s="5"/>
      <c r="X17" s="5"/>
      <c r="Y17" s="5"/>
      <c r="Z17" s="5"/>
      <c r="AA17" s="5"/>
      <c r="AB17" s="5"/>
      <c r="AC17" s="5"/>
      <c r="AD17" s="5"/>
      <c r="AE17" s="5"/>
      <c r="AF17" s="5"/>
      <c r="AG17" s="5"/>
      <c r="AH17" s="5"/>
    </row>
    <row r="18" spans="1:34" ht="30" customHeight="1" x14ac:dyDescent="0.25">
      <c r="A18" s="57"/>
      <c r="B18" s="106" t="s">
        <v>31</v>
      </c>
      <c r="C18" s="282"/>
      <c r="D18" s="282"/>
      <c r="E18" s="282"/>
      <c r="F18" s="282"/>
      <c r="G18" s="57"/>
      <c r="H18" s="106" t="s">
        <v>59</v>
      </c>
      <c r="I18" s="282"/>
      <c r="J18" s="282"/>
      <c r="K18" s="282"/>
      <c r="L18" s="128">
        <f>'Entidad 7'!$F$9</f>
        <v>0</v>
      </c>
      <c r="M18" s="129">
        <f>'Entidad 7'!$G$19</f>
        <v>0</v>
      </c>
      <c r="N18" s="170"/>
      <c r="O18" s="58"/>
      <c r="P18" s="8"/>
      <c r="Q18" s="8"/>
      <c r="R18" s="8"/>
      <c r="S18" s="8"/>
      <c r="T18" s="5"/>
      <c r="U18" s="5"/>
      <c r="V18" s="5"/>
      <c r="W18" s="5"/>
      <c r="X18" s="5"/>
      <c r="Y18" s="5"/>
      <c r="Z18" s="5"/>
      <c r="AA18" s="5"/>
      <c r="AB18" s="5"/>
      <c r="AC18" s="5"/>
      <c r="AD18" s="5"/>
      <c r="AE18" s="5"/>
      <c r="AF18" s="5"/>
      <c r="AG18" s="5"/>
      <c r="AH18" s="5"/>
    </row>
    <row r="19" spans="1:34" ht="30" customHeight="1" x14ac:dyDescent="0.25">
      <c r="A19" s="57"/>
      <c r="B19" s="106" t="s">
        <v>32</v>
      </c>
      <c r="C19" s="282"/>
      <c r="D19" s="282"/>
      <c r="E19" s="282"/>
      <c r="F19" s="282"/>
      <c r="G19" s="57"/>
      <c r="H19" s="106" t="s">
        <v>60</v>
      </c>
      <c r="I19" s="282"/>
      <c r="J19" s="282"/>
      <c r="K19" s="282"/>
      <c r="L19" s="128">
        <f>'Entidad 8'!$F$9</f>
        <v>0</v>
      </c>
      <c r="M19" s="129">
        <f>'Entidad 8'!$G$19</f>
        <v>0</v>
      </c>
      <c r="N19" s="58"/>
      <c r="O19" s="58"/>
      <c r="P19" s="8"/>
      <c r="Q19" s="8"/>
      <c r="R19" s="8"/>
      <c r="S19" s="8"/>
      <c r="T19" s="5"/>
      <c r="U19" s="5"/>
      <c r="V19" s="5"/>
      <c r="W19" s="5"/>
      <c r="X19" s="5"/>
      <c r="Y19" s="5"/>
      <c r="Z19" s="5"/>
      <c r="AA19" s="5"/>
      <c r="AB19" s="5"/>
      <c r="AC19" s="5"/>
      <c r="AD19" s="5"/>
      <c r="AE19" s="5"/>
      <c r="AF19" s="5"/>
      <c r="AG19" s="5"/>
      <c r="AH19" s="5"/>
    </row>
    <row r="20" spans="1:34" ht="30" customHeight="1" x14ac:dyDescent="0.25">
      <c r="A20" s="57"/>
      <c r="B20" s="106" t="s">
        <v>33</v>
      </c>
      <c r="C20" s="282"/>
      <c r="D20" s="282"/>
      <c r="E20" s="282"/>
      <c r="F20" s="282"/>
      <c r="G20" s="57"/>
      <c r="H20" s="106" t="s">
        <v>61</v>
      </c>
      <c r="I20" s="282"/>
      <c r="J20" s="282"/>
      <c r="K20" s="282"/>
      <c r="L20" s="128">
        <f>'Entidad 9'!$F$9</f>
        <v>0</v>
      </c>
      <c r="M20" s="129">
        <f>'Entidad 9'!$G$19</f>
        <v>0</v>
      </c>
      <c r="N20" s="58"/>
      <c r="O20" s="58"/>
      <c r="P20" s="8"/>
      <c r="Q20" s="8"/>
      <c r="R20" s="8"/>
      <c r="S20" s="8"/>
      <c r="T20" s="5"/>
      <c r="U20" s="5"/>
      <c r="V20" s="5"/>
      <c r="W20" s="5"/>
      <c r="X20" s="5"/>
      <c r="Y20" s="5"/>
      <c r="Z20" s="5"/>
      <c r="AA20" s="5"/>
      <c r="AB20" s="5"/>
      <c r="AC20" s="5"/>
      <c r="AD20" s="5"/>
      <c r="AE20" s="5"/>
      <c r="AF20" s="5"/>
      <c r="AG20" s="5"/>
      <c r="AH20" s="5"/>
    </row>
    <row r="21" spans="1:34" ht="30" customHeight="1" x14ac:dyDescent="0.25">
      <c r="A21" s="57"/>
      <c r="B21" s="106" t="s">
        <v>34</v>
      </c>
      <c r="C21" s="282"/>
      <c r="D21" s="282"/>
      <c r="E21" s="282"/>
      <c r="F21" s="282"/>
      <c r="G21" s="57"/>
      <c r="H21" s="106" t="s">
        <v>62</v>
      </c>
      <c r="I21" s="282"/>
      <c r="J21" s="282"/>
      <c r="K21" s="282"/>
      <c r="L21" s="128">
        <f>'Entidad 10'!$F$9</f>
        <v>0</v>
      </c>
      <c r="M21" s="129">
        <f>'Entidad 10'!$G$19</f>
        <v>0</v>
      </c>
      <c r="N21" s="58"/>
      <c r="O21" s="58"/>
      <c r="P21" s="8"/>
      <c r="Q21" s="8"/>
      <c r="R21" s="8"/>
      <c r="S21" s="8"/>
      <c r="T21" s="5"/>
      <c r="U21" s="5"/>
      <c r="V21" s="5"/>
      <c r="W21" s="5"/>
      <c r="X21" s="5"/>
      <c r="Y21" s="5"/>
      <c r="Z21" s="5"/>
      <c r="AA21" s="5"/>
      <c r="AB21" s="5"/>
      <c r="AC21" s="5"/>
      <c r="AD21" s="5"/>
      <c r="AE21" s="5"/>
      <c r="AF21" s="5"/>
      <c r="AG21" s="5"/>
      <c r="AH21" s="5"/>
    </row>
    <row r="22" spans="1:34" ht="15" x14ac:dyDescent="0.25">
      <c r="A22" s="57"/>
      <c r="B22" s="57"/>
      <c r="C22" s="108"/>
      <c r="D22" s="108"/>
      <c r="E22" s="108"/>
      <c r="F22" s="108"/>
      <c r="G22" s="57"/>
      <c r="H22" s="57"/>
      <c r="I22" s="58"/>
      <c r="J22" s="58"/>
      <c r="K22" s="58"/>
      <c r="L22" s="58"/>
      <c r="M22" s="58"/>
      <c r="N22" s="58"/>
      <c r="O22" s="58"/>
      <c r="P22" s="8"/>
      <c r="Q22" s="8"/>
      <c r="R22" s="8"/>
      <c r="S22" s="8"/>
      <c r="T22" s="5"/>
      <c r="U22" s="5"/>
      <c r="V22" s="5"/>
      <c r="W22" s="5"/>
      <c r="X22" s="5"/>
      <c r="Y22" s="5"/>
      <c r="Z22" s="5"/>
      <c r="AA22" s="5"/>
      <c r="AB22" s="5"/>
      <c r="AC22" s="5"/>
      <c r="AD22" s="5"/>
      <c r="AE22" s="5"/>
      <c r="AF22" s="5"/>
      <c r="AG22" s="5"/>
      <c r="AH22" s="5"/>
    </row>
    <row r="23" spans="1:34" ht="15" x14ac:dyDescent="0.25">
      <c r="A23" s="57"/>
      <c r="B23" s="57"/>
      <c r="C23" s="105"/>
      <c r="D23" s="105"/>
      <c r="E23" s="105"/>
      <c r="F23" s="57"/>
      <c r="G23" s="57"/>
      <c r="H23" s="57"/>
      <c r="I23" s="58"/>
      <c r="J23" s="58"/>
      <c r="K23" s="58"/>
      <c r="L23" s="58"/>
      <c r="M23" s="58"/>
      <c r="N23" s="58"/>
      <c r="O23" s="58"/>
      <c r="P23" s="8"/>
      <c r="Q23" s="8"/>
      <c r="R23" s="8"/>
      <c r="S23" s="8"/>
      <c r="T23" s="5"/>
      <c r="U23" s="5"/>
      <c r="V23" s="5"/>
      <c r="W23" s="5"/>
      <c r="X23" s="5"/>
      <c r="Y23" s="5"/>
      <c r="Z23" s="5"/>
      <c r="AA23" s="5"/>
      <c r="AB23" s="5"/>
      <c r="AC23" s="5"/>
      <c r="AD23" s="5"/>
      <c r="AE23" s="5"/>
      <c r="AF23" s="5"/>
      <c r="AG23" s="5"/>
      <c r="AH23" s="5"/>
    </row>
    <row r="24" spans="1:34" ht="22.5" customHeight="1" thickBot="1" x14ac:dyDescent="0.3">
      <c r="A24" s="57"/>
      <c r="B24" s="289" t="s">
        <v>88</v>
      </c>
      <c r="C24" s="289"/>
      <c r="D24" s="289"/>
      <c r="E24" s="289"/>
      <c r="F24" s="289"/>
      <c r="G24" s="289"/>
      <c r="H24" s="289"/>
      <c r="I24" s="289"/>
      <c r="J24" s="289"/>
      <c r="K24" s="289"/>
      <c r="L24" s="289"/>
      <c r="M24" s="289"/>
      <c r="N24" s="58"/>
      <c r="O24" s="58"/>
      <c r="P24" s="8"/>
      <c r="Q24" s="8"/>
      <c r="R24" s="8"/>
      <c r="S24" s="8"/>
      <c r="T24" s="5"/>
      <c r="U24" s="5"/>
      <c r="V24" s="5"/>
      <c r="W24" s="5"/>
      <c r="X24" s="5"/>
      <c r="Y24" s="5"/>
      <c r="Z24" s="5"/>
      <c r="AA24" s="5"/>
      <c r="AB24" s="5"/>
      <c r="AC24" s="5"/>
      <c r="AD24" s="5"/>
      <c r="AE24" s="5"/>
      <c r="AF24" s="5"/>
      <c r="AG24" s="5"/>
      <c r="AH24" s="5"/>
    </row>
    <row r="25" spans="1:34" ht="15.75" thickTop="1" x14ac:dyDescent="0.25">
      <c r="A25" s="57"/>
      <c r="B25" s="57"/>
      <c r="C25" s="105"/>
      <c r="D25" s="105"/>
      <c r="E25" s="105"/>
      <c r="F25" s="57"/>
      <c r="G25" s="57"/>
      <c r="H25" s="57"/>
      <c r="I25" s="58"/>
      <c r="J25" s="58"/>
      <c r="K25" s="58"/>
      <c r="L25" s="58"/>
      <c r="M25" s="58"/>
      <c r="N25" s="58"/>
      <c r="O25" s="58"/>
      <c r="P25" s="8"/>
      <c r="Q25" s="8"/>
      <c r="R25" s="8"/>
      <c r="S25" s="8"/>
      <c r="T25" s="5"/>
      <c r="U25" s="5"/>
      <c r="V25" s="5"/>
      <c r="W25" s="5"/>
      <c r="X25" s="5"/>
      <c r="Y25" s="5"/>
      <c r="Z25" s="5"/>
      <c r="AA25" s="5"/>
      <c r="AB25" s="5"/>
      <c r="AC25" s="5"/>
      <c r="AD25" s="5"/>
      <c r="AE25" s="5"/>
      <c r="AF25" s="5"/>
      <c r="AG25" s="5"/>
      <c r="AH25" s="5"/>
    </row>
    <row r="26" spans="1:34" s="9" customFormat="1" ht="24.95" customHeight="1" x14ac:dyDescent="0.25">
      <c r="A26" s="105"/>
      <c r="B26" s="283" t="s">
        <v>7</v>
      </c>
      <c r="C26" s="284"/>
      <c r="D26" s="281" t="s">
        <v>13</v>
      </c>
      <c r="E26" s="281"/>
      <c r="F26" s="281" t="s">
        <v>14</v>
      </c>
      <c r="G26" s="281"/>
      <c r="H26" s="281" t="s">
        <v>15</v>
      </c>
      <c r="I26" s="281"/>
      <c r="J26" s="281" t="s">
        <v>16</v>
      </c>
      <c r="K26" s="281"/>
      <c r="L26" s="281" t="s">
        <v>17</v>
      </c>
      <c r="M26" s="281"/>
      <c r="N26" s="58"/>
      <c r="O26" s="58"/>
      <c r="P26" s="8"/>
      <c r="Q26" s="8"/>
      <c r="R26" s="8"/>
      <c r="S26" s="8"/>
      <c r="T26" s="5"/>
      <c r="U26" s="5"/>
      <c r="V26" s="5"/>
      <c r="W26" s="5"/>
    </row>
    <row r="27" spans="1:34" s="9" customFormat="1" ht="24.95" customHeight="1" x14ac:dyDescent="0.25">
      <c r="A27" s="105"/>
      <c r="B27" s="285"/>
      <c r="C27" s="286"/>
      <c r="D27" s="292" t="str">
        <f>UPPER(C12)</f>
        <v/>
      </c>
      <c r="E27" s="293"/>
      <c r="F27" s="292" t="str">
        <f>UPPER(C13)</f>
        <v/>
      </c>
      <c r="G27" s="293"/>
      <c r="H27" s="292" t="str">
        <f>UPPER(C14)</f>
        <v/>
      </c>
      <c r="I27" s="293"/>
      <c r="J27" s="292" t="str">
        <f>UPPER(C15)</f>
        <v/>
      </c>
      <c r="K27" s="293"/>
      <c r="L27" s="292" t="str">
        <f>UPPER(C16)</f>
        <v/>
      </c>
      <c r="M27" s="293"/>
      <c r="N27" s="58"/>
      <c r="O27" s="58"/>
      <c r="P27" s="8"/>
      <c r="Q27" s="8"/>
      <c r="R27" s="8"/>
      <c r="S27" s="8"/>
      <c r="T27" s="5"/>
      <c r="U27" s="5"/>
      <c r="V27" s="5"/>
      <c r="W27" s="5"/>
    </row>
    <row r="28" spans="1:34" s="9" customFormat="1" ht="30.75" customHeight="1" x14ac:dyDescent="0.25">
      <c r="A28" s="105"/>
      <c r="B28" s="287"/>
      <c r="C28" s="288"/>
      <c r="D28" s="55" t="s">
        <v>77</v>
      </c>
      <c r="E28" s="55" t="s">
        <v>72</v>
      </c>
      <c r="F28" s="55" t="s">
        <v>77</v>
      </c>
      <c r="G28" s="55" t="s">
        <v>72</v>
      </c>
      <c r="H28" s="55" t="s">
        <v>77</v>
      </c>
      <c r="I28" s="55" t="s">
        <v>72</v>
      </c>
      <c r="J28" s="55" t="s">
        <v>77</v>
      </c>
      <c r="K28" s="55" t="s">
        <v>72</v>
      </c>
      <c r="L28" s="55" t="s">
        <v>77</v>
      </c>
      <c r="M28" s="55" t="s">
        <v>72</v>
      </c>
      <c r="N28" s="58"/>
      <c r="O28" s="58"/>
      <c r="P28" s="8"/>
      <c r="Q28" s="8"/>
      <c r="R28" s="8"/>
      <c r="S28" s="8"/>
      <c r="T28" s="5"/>
      <c r="U28" s="5"/>
      <c r="V28" s="5"/>
      <c r="W28" s="5"/>
      <c r="X28" s="5"/>
      <c r="Y28" s="5"/>
    </row>
    <row r="29" spans="1:34" s="9" customFormat="1" ht="20.100000000000001" customHeight="1" x14ac:dyDescent="0.25">
      <c r="A29" s="105"/>
      <c r="B29" s="310" t="s">
        <v>8</v>
      </c>
      <c r="C29" s="311"/>
      <c r="D29" s="65">
        <f>'Entidad representante'!E110+'Entidad 2'!E110+'Entidad 3'!E110+'Entidad 4'!E110+'Entidad 5'!E110+'Entidad 6'!E110+'Entidad 7'!E110+'Entidad 8'!E110+'Entidad 9'!E110+'Entidad 10'!E110</f>
        <v>0</v>
      </c>
      <c r="E29" s="65">
        <f>'Entidad representante'!F110+'Entidad 2'!F110+'Entidad 3'!F110+'Entidad 4'!F110+'Entidad 5'!F110+'Entidad 6'!F110+'Entidad 7'!F110+'Entidad 8'!F110+'Entidad 9'!F110+'Entidad 10'!F110</f>
        <v>0</v>
      </c>
      <c r="F29" s="65">
        <f>'Entidad representante'!E111+'Entidad 2'!E111+'Entidad 3'!E111+'Entidad 4'!E111+'Entidad 5'!E111+'Entidad 6'!E111+'Entidad 7'!E111+'Entidad 8'!E111+'Entidad 9'!E111+'Entidad 10'!E111</f>
        <v>0</v>
      </c>
      <c r="G29" s="65">
        <f>'Entidad representante'!F111+'Entidad 2'!F111+'Entidad 3'!F111+'Entidad 4'!F111+'Entidad 5'!F111+'Entidad 6'!F111+'Entidad 7'!F111+'Entidad 8'!F111+'Entidad 9'!F111+'Entidad 10'!F111</f>
        <v>0</v>
      </c>
      <c r="H29" s="65">
        <f>'Entidad representante'!E112+'Entidad 2'!E112+'Entidad 3'!E112+'Entidad 4'!E112+'Entidad 5'!E112+'Entidad 6'!E112+'Entidad 7'!E112+'Entidad 8'!E112+'Entidad 9'!E112+'Entidad 10'!E112</f>
        <v>0</v>
      </c>
      <c r="I29" s="65">
        <f>'Entidad representante'!F112+'Entidad 2'!F112+'Entidad 3'!F112+'Entidad 4'!F112+'Entidad 5'!F112+'Entidad 6'!F112+'Entidad 7'!F112+'Entidad 8'!F112+'Entidad 9'!F112+'Entidad 10'!F112</f>
        <v>0</v>
      </c>
      <c r="J29" s="65">
        <f>'Entidad representante'!E113+'Entidad 2'!E113+'Entidad 3'!E113+'Entidad 4'!E113+'Entidad 5'!E113+'Entidad 6'!E113+'Entidad 7'!E113+'Entidad 8'!E113+'Entidad 9'!E113+'Entidad 10'!E113</f>
        <v>0</v>
      </c>
      <c r="K29" s="65">
        <f>'Entidad representante'!F113+'Entidad 2'!F113+'Entidad 3'!F113+'Entidad 4'!F113+'Entidad 5'!F113+'Entidad 6'!F113+'Entidad 7'!F113+'Entidad 8'!F113+'Entidad 9'!F113+'Entidad 10'!F113</f>
        <v>0</v>
      </c>
      <c r="L29" s="65">
        <f>'Entidad representante'!E114+'Entidad 2'!E114+'Entidad 3'!E114+'Entidad 4'!E114+'Entidad 5'!E114+'Entidad 6'!E114+'Entidad 7'!E114+'Entidad 8'!E114+'Entidad 9'!E114+'Entidad 10'!E114</f>
        <v>0</v>
      </c>
      <c r="M29" s="65">
        <f>'Entidad representante'!F114+'Entidad 2'!F114+'Entidad 3'!F114+'Entidad 4'!F114+'Entidad 5'!F114+'Entidad 6'!F114+'Entidad 7'!F114+'Entidad 8'!F114+'Entidad 9'!F114+'Entidad 10'!F114</f>
        <v>0</v>
      </c>
      <c r="N29" s="105"/>
      <c r="O29" s="105"/>
      <c r="P29" s="8"/>
      <c r="Q29" s="8"/>
      <c r="R29" s="8"/>
      <c r="S29" s="8"/>
      <c r="T29" s="5"/>
      <c r="U29" s="5"/>
      <c r="V29" s="5"/>
      <c r="W29" s="5"/>
      <c r="X29" s="5"/>
      <c r="Y29" s="5"/>
    </row>
    <row r="30" spans="1:34" s="9" customFormat="1" ht="20.100000000000001" customHeight="1" x14ac:dyDescent="0.25">
      <c r="A30" s="105"/>
      <c r="B30" s="290" t="s">
        <v>52</v>
      </c>
      <c r="C30" s="291"/>
      <c r="D30" s="65">
        <f>'Entidad representante'!G110+'Entidad 2'!G110+'Entidad 3'!G110+'Entidad 4'!G110+'Entidad 5'!G110+'Entidad 6'!G110+'Entidad 7'!G110+'Entidad 8'!G110+'Entidad 9'!G110+'Entidad 10'!G110</f>
        <v>0</v>
      </c>
      <c r="E30" s="65">
        <f>'Entidad representante'!H110+'Entidad 2'!H110+'Entidad 3'!H110+'Entidad 4'!H110+'Entidad 5'!H110+'Entidad 6'!H110+'Entidad 7'!H110+'Entidad 8'!H110+'Entidad 9'!H110+'Entidad 10'!H110</f>
        <v>0</v>
      </c>
      <c r="F30" s="65">
        <f>'Entidad representante'!G111+'Entidad 2'!G111+'Entidad 3'!G111+'Entidad 4'!G111+'Entidad 5'!G111+'Entidad 6'!G111+'Entidad 7'!G111+'Entidad 8'!G111+'Entidad 9'!G111+'Entidad 10'!G111</f>
        <v>0</v>
      </c>
      <c r="G30" s="65">
        <f>'Entidad representante'!H111+'Entidad 2'!H111+'Entidad 3'!H111+'Entidad 4'!H111+'Entidad 5'!H111+'Entidad 6'!H111+'Entidad 7'!H111+'Entidad 8'!H111+'Entidad 9'!H111+'Entidad 10'!H111</f>
        <v>0</v>
      </c>
      <c r="H30" s="65">
        <f>'Entidad representante'!G112+'Entidad 2'!G112+'Entidad 3'!G112+'Entidad 4'!G112+'Entidad 5'!G112+'Entidad 6'!G112+'Entidad 7'!G112+'Entidad 8'!G112+'Entidad 9'!G112+'Entidad 10'!G112</f>
        <v>0</v>
      </c>
      <c r="I30" s="65">
        <f>'Entidad representante'!H112+'Entidad 2'!H112+'Entidad 3'!H112+'Entidad 4'!H112+'Entidad 5'!H112+'Entidad 6'!H112+'Entidad 7'!H112+'Entidad 8'!H112+'Entidad 9'!H112+'Entidad 10'!H112</f>
        <v>0</v>
      </c>
      <c r="J30" s="65">
        <f>'Entidad representante'!G113+'Entidad 2'!G113+'Entidad 3'!G113+'Entidad 4'!G113+'Entidad 5'!G113+'Entidad 6'!G113+'Entidad 7'!G113+'Entidad 8'!G113+'Entidad 9'!G113+'Entidad 10'!G113</f>
        <v>0</v>
      </c>
      <c r="K30" s="65">
        <f>'Entidad representante'!H113+'Entidad 2'!H113+'Entidad 3'!H113+'Entidad 4'!H113+'Entidad 5'!H113+'Entidad 6'!H113+'Entidad 7'!H113+'Entidad 8'!H113+'Entidad 9'!H113+'Entidad 10'!H113</f>
        <v>0</v>
      </c>
      <c r="L30" s="65">
        <f>'Entidad representante'!G114+'Entidad 2'!G114+'Entidad 3'!G114+'Entidad 4'!G114+'Entidad 5'!G114+'Entidad 6'!G114+'Entidad 7'!G114+'Entidad 8'!G114+'Entidad 9'!G114+'Entidad 10'!G114</f>
        <v>0</v>
      </c>
      <c r="M30" s="65">
        <f>'Entidad representante'!H114+'Entidad 2'!H114+'Entidad 3'!H114+'Entidad 4'!H114+'Entidad 5'!H114+'Entidad 6'!H114+'Entidad 7'!H114+'Entidad 8'!H114+'Entidad 9'!H114+'Entidad 10'!H114</f>
        <v>0</v>
      </c>
      <c r="N30" s="105"/>
      <c r="O30" s="105"/>
      <c r="P30" s="8"/>
      <c r="Q30" s="8"/>
      <c r="R30" s="8"/>
      <c r="S30" s="8"/>
      <c r="T30" s="5"/>
      <c r="U30" s="5"/>
      <c r="V30" s="5"/>
      <c r="W30" s="5"/>
      <c r="X30" s="5"/>
      <c r="Y30" s="5"/>
    </row>
    <row r="31" spans="1:34" s="9" customFormat="1" ht="20.100000000000001" customHeight="1" x14ac:dyDescent="0.25">
      <c r="A31" s="105"/>
      <c r="B31" s="290" t="s">
        <v>12</v>
      </c>
      <c r="C31" s="291"/>
      <c r="D31" s="65">
        <f>'Entidad representante'!I110+'Entidad 2'!I110+'Entidad 3'!I110+'Entidad 4'!I110+'Entidad 5'!I110+'Entidad 6'!I110+'Entidad 7'!I110+'Entidad 8'!I110+'Entidad 9'!I110+'Entidad 10'!I110</f>
        <v>0</v>
      </c>
      <c r="E31" s="65">
        <f>'Entidad representante'!J110+'Entidad 2'!J110+'Entidad 3'!J110+'Entidad 4'!J110+'Entidad 5'!J110+'Entidad 6'!J110+'Entidad 7'!J110+'Entidad 8'!J110+'Entidad 9'!J110+'Entidad 10'!J110</f>
        <v>0</v>
      </c>
      <c r="F31" s="65">
        <f>'Entidad representante'!I111+'Entidad 2'!I111+'Entidad 3'!I111+'Entidad 4'!I111+'Entidad 5'!I111+'Entidad 6'!I111+'Entidad 7'!I111+'Entidad 8'!I111+'Entidad 9'!I111+'Entidad 10'!I111</f>
        <v>0</v>
      </c>
      <c r="G31" s="65">
        <f>'Entidad representante'!J111+'Entidad 2'!J111+'Entidad 3'!J111+'Entidad 4'!J111+'Entidad 5'!J111+'Entidad 6'!J111+'Entidad 7'!J111+'Entidad 8'!J111+'Entidad 9'!J111+'Entidad 10'!J111</f>
        <v>0</v>
      </c>
      <c r="H31" s="65">
        <f>'Entidad representante'!I112+'Entidad 2'!I112+'Entidad 3'!I112+'Entidad 4'!I112+'Entidad 5'!I112+'Entidad 6'!I112+'Entidad 7'!I112+'Entidad 8'!I112+'Entidad 9'!I112+'Entidad 10'!I112</f>
        <v>0</v>
      </c>
      <c r="I31" s="65">
        <f>'Entidad representante'!J112+'Entidad 2'!J112+'Entidad 3'!J112+'Entidad 4'!J112+'Entidad 5'!J112+'Entidad 6'!J112+'Entidad 7'!J112+'Entidad 8'!J112+'Entidad 9'!J112+'Entidad 10'!J112</f>
        <v>0</v>
      </c>
      <c r="J31" s="65">
        <f>'Entidad representante'!I113+'Entidad 2'!I113+'Entidad 3'!I113+'Entidad 4'!I113+'Entidad 5'!I113+'Entidad 6'!I113+'Entidad 7'!I113+'Entidad 8'!I113+'Entidad 9'!I113+'Entidad 10'!I113</f>
        <v>0</v>
      </c>
      <c r="K31" s="65">
        <f>'Entidad representante'!J113+'Entidad 2'!J113+'Entidad 3'!J113+'Entidad 4'!J113+'Entidad 5'!J113+'Entidad 6'!J113+'Entidad 7'!J113+'Entidad 8'!J113+'Entidad 9'!J113+'Entidad 10'!J113</f>
        <v>0</v>
      </c>
      <c r="L31" s="65">
        <f>'Entidad representante'!I114+'Entidad 2'!I114+'Entidad 3'!I114+'Entidad 4'!I114+'Entidad 5'!I114+'Entidad 6'!I114+'Entidad 7'!I114+'Entidad 8'!I114+'Entidad 9'!I114+'Entidad 10'!I114</f>
        <v>0</v>
      </c>
      <c r="M31" s="65">
        <f>'Entidad representante'!J114+'Entidad 2'!J114+'Entidad 3'!J114+'Entidad 4'!J114+'Entidad 5'!J114+'Entidad 6'!J114+'Entidad 7'!J114+'Entidad 8'!J114+'Entidad 9'!J114+'Entidad 10'!J114</f>
        <v>0</v>
      </c>
      <c r="N31" s="105"/>
      <c r="O31" s="105"/>
      <c r="P31" s="8"/>
      <c r="Q31" s="8"/>
      <c r="R31" s="8"/>
      <c r="S31" s="8"/>
      <c r="T31" s="5"/>
      <c r="U31" s="5"/>
      <c r="V31" s="5"/>
      <c r="W31" s="5"/>
      <c r="X31" s="5"/>
      <c r="Y31" s="5"/>
    </row>
    <row r="32" spans="1:34" s="9" customFormat="1" ht="20.100000000000001" customHeight="1" x14ac:dyDescent="0.25">
      <c r="A32" s="105"/>
      <c r="B32" s="294" t="s">
        <v>53</v>
      </c>
      <c r="C32" s="295"/>
      <c r="D32" s="65">
        <f>'Entidad representante'!K110+'Entidad 2'!K110+'Entidad 3'!K110+'Entidad 4'!K110+'Entidad 5'!K110+'Entidad 6'!K110+'Entidad 7'!K110+'Entidad 8'!K110+'Entidad 9'!K110+'Entidad 10'!K110</f>
        <v>0</v>
      </c>
      <c r="E32" s="65">
        <f>'Entidad representante'!L110+'Entidad 2'!L110+'Entidad 3'!L110+'Entidad 4'!L110+'Entidad 5'!L110+'Entidad 6'!L110+'Entidad 7'!L110+'Entidad 8'!L110+'Entidad 9'!L110+'Entidad 10'!L110</f>
        <v>0</v>
      </c>
      <c r="F32" s="65">
        <f>'Entidad representante'!K111+'Entidad 2'!K111+'Entidad 3'!K111+'Entidad 4'!K111+'Entidad 5'!K111+'Entidad 6'!K111+'Entidad 7'!K111+'Entidad 8'!K111+'Entidad 9'!K111+'Entidad 10'!K111</f>
        <v>0</v>
      </c>
      <c r="G32" s="65">
        <f>'Entidad representante'!L111+'Entidad 2'!L111+'Entidad 3'!L111+'Entidad 4'!L111+'Entidad 5'!L111+'Entidad 6'!L111+'Entidad 7'!L111+'Entidad 8'!L111+'Entidad 9'!L111+'Entidad 10'!L111</f>
        <v>0</v>
      </c>
      <c r="H32" s="65">
        <f>'Entidad representante'!K112+'Entidad 2'!K112+'Entidad 3'!K112+'Entidad 4'!K112+'Entidad 5'!K112+'Entidad 6'!K112+'Entidad 7'!K112+'Entidad 8'!K112+'Entidad 9'!K112+'Entidad 10'!K112</f>
        <v>0</v>
      </c>
      <c r="I32" s="65">
        <f>'Entidad representante'!L112+'Entidad 2'!L112+'Entidad 3'!L112+'Entidad 4'!L112+'Entidad 5'!L112+'Entidad 6'!L112+'Entidad 7'!L112+'Entidad 8'!L112+'Entidad 9'!L112+'Entidad 10'!L112</f>
        <v>0</v>
      </c>
      <c r="J32" s="65">
        <f>'Entidad representante'!K113+'Entidad 2'!K113+'Entidad 3'!K113+'Entidad 4'!K113+'Entidad 5'!K113+'Entidad 6'!K113+'Entidad 7'!K113+'Entidad 8'!K113+'Entidad 9'!K113+'Entidad 10'!K113</f>
        <v>0</v>
      </c>
      <c r="K32" s="65">
        <f>'Entidad representante'!L113+'Entidad 2'!L113+'Entidad 3'!L113+'Entidad 4'!L113+'Entidad 5'!L113+'Entidad 6'!L113+'Entidad 7'!L113+'Entidad 8'!L113+'Entidad 9'!L113+'Entidad 10'!L113</f>
        <v>0</v>
      </c>
      <c r="L32" s="64">
        <f>'Entidad representante'!K114+'Entidad 2'!K114+'Entidad 3'!K114+'Entidad 4'!K114+'Entidad 5'!K114+'Entidad 6'!K114+'Entidad 7'!K114+'Entidad 8'!K114+'Entidad 9'!K114+'Entidad 10'!K114</f>
        <v>0</v>
      </c>
      <c r="M32" s="64">
        <f>'Entidad representante'!L114+'Entidad 2'!L114+'Entidad 3'!L114+'Entidad 4'!L114+'Entidad 5'!L114+'Entidad 6'!L114+'Entidad 7'!L114+'Entidad 8'!L114+'Entidad 9'!L114+'Entidad 10'!L114</f>
        <v>0</v>
      </c>
      <c r="N32" s="105"/>
      <c r="O32" s="105"/>
      <c r="P32" s="8"/>
      <c r="Q32" s="8"/>
      <c r="R32" s="8"/>
      <c r="S32" s="8"/>
      <c r="T32" s="5"/>
      <c r="U32" s="5"/>
      <c r="V32" s="5"/>
      <c r="W32" s="5"/>
      <c r="X32" s="5"/>
      <c r="Y32" s="5"/>
    </row>
    <row r="33" spans="1:34" s="9" customFormat="1" ht="20.100000000000001" customHeight="1" x14ac:dyDescent="0.25">
      <c r="A33" s="105"/>
      <c r="B33" s="290" t="s">
        <v>9</v>
      </c>
      <c r="C33" s="291"/>
      <c r="D33" s="65">
        <f>'Entidad representante'!M110+'Entidad 2'!M110+'Entidad 3'!M110+'Entidad 4'!M110+'Entidad 5'!M110+'Entidad 6'!M110+'Entidad 7'!M110+'Entidad 8'!M110+'Entidad 9'!M110+'Entidad 10'!M110</f>
        <v>0</v>
      </c>
      <c r="E33" s="65">
        <f>'Entidad representante'!N110+'Entidad 2'!N110+'Entidad 3'!N110+'Entidad 4'!N110+'Entidad 5'!N110+'Entidad 6'!N110+'Entidad 7'!N110+'Entidad 8'!N110+'Entidad 9'!N110+'Entidad 10'!N110</f>
        <v>0</v>
      </c>
      <c r="F33" s="65">
        <f>'Entidad representante'!M111+'Entidad 2'!M111+'Entidad 3'!M111+'Entidad 4'!M111+'Entidad 5'!M111+'Entidad 6'!M111+'Entidad 7'!M111+'Entidad 8'!M111+'Entidad 9'!M111+'Entidad 10'!M111</f>
        <v>0</v>
      </c>
      <c r="G33" s="65">
        <f>'Entidad representante'!N111+'Entidad 2'!N111+'Entidad 3'!N111+'Entidad 4'!N111+'Entidad 5'!N111+'Entidad 6'!N111+'Entidad 7'!N111+'Entidad 8'!N111+'Entidad 9'!N111+'Entidad 10'!N111</f>
        <v>0</v>
      </c>
      <c r="H33" s="65">
        <f>'Entidad representante'!M112+'Entidad 2'!M112+'Entidad 3'!M112+'Entidad 4'!M112+'Entidad 5'!M112+'Entidad 6'!M112+'Entidad 7'!M112+'Entidad 8'!M112+'Entidad 9'!M112+'Entidad 10'!M112</f>
        <v>0</v>
      </c>
      <c r="I33" s="65">
        <f>'Entidad representante'!N112+'Entidad 2'!N112+'Entidad 3'!N112+'Entidad 4'!N112+'Entidad 5'!N112+'Entidad 6'!N112+'Entidad 7'!N112+'Entidad 8'!N112+'Entidad 9'!N112+'Entidad 10'!N112</f>
        <v>0</v>
      </c>
      <c r="J33" s="65">
        <f>'Entidad representante'!M113+'Entidad 2'!M113+'Entidad 3'!M113+'Entidad 4'!M113+'Entidad 5'!M113+'Entidad 6'!M113+'Entidad 7'!M113+'Entidad 8'!M113+'Entidad 9'!M113+'Entidad 10'!M113</f>
        <v>0</v>
      </c>
      <c r="K33" s="65">
        <f>'Entidad representante'!N113+'Entidad 2'!N113+'Entidad 3'!N113+'Entidad 4'!N113+'Entidad 5'!N113+'Entidad 6'!N113+'Entidad 7'!N113+'Entidad 8'!N113+'Entidad 9'!N113+'Entidad 10'!N113</f>
        <v>0</v>
      </c>
      <c r="L33" s="65">
        <f>'Entidad representante'!M114+'Entidad 2'!M114+'Entidad 3'!M114+'Entidad 4'!M114+'Entidad 5'!M114+'Entidad 6'!M114+'Entidad 7'!M114+'Entidad 8'!M114+'Entidad 9'!M114+'Entidad 10'!M114</f>
        <v>0</v>
      </c>
      <c r="M33" s="65">
        <f>'Entidad representante'!N114+'Entidad 2'!N114+'Entidad 3'!N114+'Entidad 4'!N114+'Entidad 5'!N114+'Entidad 6'!N114+'Entidad 7'!N114+'Entidad 8'!N114+'Entidad 9'!N114+'Entidad 10'!N114</f>
        <v>0</v>
      </c>
      <c r="N33" s="105"/>
      <c r="O33" s="105"/>
      <c r="P33" s="8"/>
      <c r="Q33" s="8"/>
      <c r="R33" s="8"/>
      <c r="S33" s="8"/>
      <c r="T33" s="5"/>
      <c r="U33" s="5"/>
      <c r="V33" s="5"/>
      <c r="W33" s="5"/>
      <c r="X33" s="5"/>
      <c r="Y33" s="5"/>
    </row>
    <row r="34" spans="1:34" s="9" customFormat="1" ht="20.100000000000001" customHeight="1" x14ac:dyDescent="0.25">
      <c r="A34" s="105"/>
      <c r="B34" s="290" t="s">
        <v>149</v>
      </c>
      <c r="C34" s="291"/>
      <c r="D34" s="65">
        <f>'Entidad representante'!O110+'Entidad 2'!O110+'Entidad 3'!O110+'Entidad 4'!O110+'Entidad 5'!O110+'Entidad 6'!O110+'Entidad 7'!O110+'Entidad 8'!O110+'Entidad 9'!O110+'Entidad 10'!O110</f>
        <v>0</v>
      </c>
      <c r="E34" s="65">
        <f>'Entidad representante'!P110+'Entidad 2'!P110+'Entidad 3'!P110+'Entidad 4'!P110+'Entidad 5'!P110+'Entidad 6'!P110+'Entidad 7'!P110+'Entidad 8'!P110+'Entidad 9'!P110+'Entidad 10'!P110</f>
        <v>0</v>
      </c>
      <c r="F34" s="65">
        <f>'Entidad representante'!O111+'Entidad 2'!O111+'Entidad 3'!O111+'Entidad 4'!O111+'Entidad 5'!O111+'Entidad 6'!O111+'Entidad 7'!O111+'Entidad 8'!O111+'Entidad 9'!O111+'Entidad 10'!O111</f>
        <v>0</v>
      </c>
      <c r="G34" s="65">
        <f>'Entidad representante'!P111+'Entidad 2'!P111+'Entidad 3'!P111+'Entidad 4'!P111+'Entidad 5'!P111+'Entidad 6'!P111+'Entidad 7'!P111+'Entidad 8'!P111+'Entidad 9'!P111+'Entidad 10'!P111</f>
        <v>0</v>
      </c>
      <c r="H34" s="65">
        <f>'Entidad representante'!O112+'Entidad 2'!O112+'Entidad 3'!O112+'Entidad 4'!O112+'Entidad 5'!O112+'Entidad 6'!O112+'Entidad 7'!O112+'Entidad 8'!O112+'Entidad 9'!O112+'Entidad 10'!O112</f>
        <v>0</v>
      </c>
      <c r="I34" s="65">
        <f>'Entidad representante'!P112+'Entidad 2'!P112+'Entidad 3'!P112+'Entidad 4'!P112+'Entidad 5'!P112+'Entidad 6'!P112+'Entidad 7'!P112+'Entidad 8'!P112+'Entidad 9'!P112+'Entidad 10'!P112</f>
        <v>0</v>
      </c>
      <c r="J34" s="65">
        <f>'Entidad representante'!O113+'Entidad 2'!O113+'Entidad 3'!O113+'Entidad 4'!O113+'Entidad 5'!O113+'Entidad 6'!O113+'Entidad 7'!O113+'Entidad 8'!O113+'Entidad 9'!O113+'Entidad 10'!O113</f>
        <v>0</v>
      </c>
      <c r="K34" s="65">
        <f>'Entidad representante'!P113+'Entidad 2'!P113+'Entidad 3'!P113+'Entidad 4'!P113+'Entidad 5'!P113+'Entidad 6'!P113+'Entidad 7'!P113+'Entidad 8'!P113+'Entidad 9'!P113+'Entidad 10'!P113</f>
        <v>0</v>
      </c>
      <c r="L34" s="65">
        <f>'Entidad representante'!O114+'Entidad 2'!O114+'Entidad 3'!O114+'Entidad 4'!O114+'Entidad 5'!O114+'Entidad 6'!O114+'Entidad 7'!O114+'Entidad 8'!O114+'Entidad 9'!O114+'Entidad 10'!O114</f>
        <v>0</v>
      </c>
      <c r="M34" s="65">
        <f>'Entidad representante'!P114+'Entidad 2'!P114+'Entidad 3'!P114+'Entidad 4'!P114+'Entidad 5'!P114+'Entidad 6'!P114+'Entidad 7'!P114+'Entidad 8'!P114+'Entidad 9'!P114+'Entidad 10'!P114</f>
        <v>0</v>
      </c>
      <c r="N34" s="105"/>
      <c r="O34" s="105"/>
      <c r="P34" s="8"/>
      <c r="Q34" s="8"/>
      <c r="R34" s="8"/>
      <c r="S34" s="8"/>
      <c r="T34" s="5"/>
      <c r="U34" s="5"/>
      <c r="V34" s="5"/>
      <c r="W34" s="5"/>
      <c r="X34" s="5"/>
      <c r="Y34" s="5"/>
    </row>
    <row r="35" spans="1:34" s="9" customFormat="1" ht="20.100000000000001" customHeight="1" x14ac:dyDescent="0.25">
      <c r="A35" s="105"/>
      <c r="B35" s="299" t="s">
        <v>2</v>
      </c>
      <c r="C35" s="299"/>
      <c r="D35" s="56">
        <f>ROUND(SUM(D29:D34),3)</f>
        <v>0</v>
      </c>
      <c r="E35" s="56">
        <f>ROUND(SUM(E29:E34),3)</f>
        <v>0</v>
      </c>
      <c r="F35" s="56">
        <f>ROUND(SUM(F29:F34),3)</f>
        <v>0</v>
      </c>
      <c r="G35" s="56">
        <f t="shared" ref="G35:M35" si="0">ROUND(SUM(G29:G34),3)</f>
        <v>0</v>
      </c>
      <c r="H35" s="56">
        <f t="shared" si="0"/>
        <v>0</v>
      </c>
      <c r="I35" s="56">
        <f t="shared" si="0"/>
        <v>0</v>
      </c>
      <c r="J35" s="56">
        <f t="shared" si="0"/>
        <v>0</v>
      </c>
      <c r="K35" s="56">
        <f t="shared" si="0"/>
        <v>0</v>
      </c>
      <c r="L35" s="56">
        <f t="shared" si="0"/>
        <v>0</v>
      </c>
      <c r="M35" s="56">
        <f t="shared" si="0"/>
        <v>0</v>
      </c>
      <c r="N35" s="105"/>
      <c r="O35" s="58"/>
      <c r="P35" s="8"/>
      <c r="Q35" s="8"/>
      <c r="R35" s="8"/>
      <c r="S35" s="8"/>
      <c r="T35" s="5"/>
      <c r="U35" s="5"/>
      <c r="V35" s="5"/>
      <c r="W35" s="5"/>
      <c r="X35" s="5"/>
      <c r="Y35" s="5"/>
    </row>
    <row r="36" spans="1:34" ht="15" x14ac:dyDescent="0.25">
      <c r="A36" s="57"/>
      <c r="B36" s="57"/>
      <c r="C36" s="57"/>
      <c r="D36" s="57"/>
      <c r="E36" s="57"/>
      <c r="F36" s="57"/>
      <c r="G36" s="57"/>
      <c r="H36" s="57"/>
      <c r="I36" s="57"/>
      <c r="J36" s="58"/>
      <c r="K36" s="58"/>
      <c r="L36" s="58"/>
      <c r="M36" s="58"/>
      <c r="N36" s="105"/>
      <c r="O36" s="58"/>
      <c r="P36" s="8"/>
      <c r="Q36" s="8"/>
      <c r="R36" s="8"/>
      <c r="S36" s="8"/>
      <c r="T36" s="5"/>
      <c r="U36" s="5"/>
      <c r="V36" s="5"/>
      <c r="W36" s="5"/>
      <c r="X36" s="5"/>
      <c r="Y36" s="5"/>
      <c r="Z36" s="5"/>
      <c r="AA36" s="5"/>
      <c r="AB36" s="5"/>
      <c r="AC36" s="5"/>
      <c r="AD36" s="5"/>
      <c r="AE36" s="5"/>
      <c r="AF36" s="5"/>
      <c r="AG36" s="5"/>
      <c r="AH36" s="5"/>
    </row>
    <row r="37" spans="1:34" ht="15" x14ac:dyDescent="0.25">
      <c r="A37" s="57"/>
      <c r="B37" s="57"/>
      <c r="C37" s="57"/>
      <c r="D37" s="57"/>
      <c r="E37" s="57"/>
      <c r="F37" s="57"/>
      <c r="G37" s="57"/>
      <c r="H37" s="57"/>
      <c r="I37" s="58"/>
      <c r="J37" s="58"/>
      <c r="K37" s="58"/>
      <c r="L37" s="58"/>
      <c r="M37" s="58"/>
      <c r="N37" s="58"/>
      <c r="O37" s="58"/>
      <c r="P37" s="8"/>
      <c r="Q37" s="8"/>
      <c r="R37" s="8"/>
      <c r="S37" s="8"/>
      <c r="T37" s="5"/>
      <c r="U37" s="5"/>
      <c r="V37" s="5"/>
      <c r="W37" s="5"/>
      <c r="X37" s="5"/>
      <c r="Y37" s="5"/>
      <c r="Z37" s="5"/>
      <c r="AA37" s="5"/>
      <c r="AB37" s="5"/>
      <c r="AC37" s="5"/>
      <c r="AD37" s="5"/>
      <c r="AE37" s="5"/>
      <c r="AF37" s="5"/>
      <c r="AG37" s="5"/>
      <c r="AH37" s="5"/>
    </row>
    <row r="38" spans="1:34" ht="21.75" customHeight="1" x14ac:dyDescent="0.25">
      <c r="A38" s="57"/>
      <c r="B38" s="283" t="s">
        <v>7</v>
      </c>
      <c r="C38" s="284"/>
      <c r="D38" s="281" t="s">
        <v>18</v>
      </c>
      <c r="E38" s="281"/>
      <c r="F38" s="281" t="s">
        <v>19</v>
      </c>
      <c r="G38" s="281"/>
      <c r="H38" s="281" t="s">
        <v>20</v>
      </c>
      <c r="I38" s="281"/>
      <c r="J38" s="281" t="s">
        <v>21</v>
      </c>
      <c r="K38" s="281"/>
      <c r="L38" s="281" t="s">
        <v>22</v>
      </c>
      <c r="M38" s="281"/>
      <c r="N38" s="58"/>
      <c r="O38" s="58"/>
      <c r="P38" s="8"/>
      <c r="Q38" s="8"/>
      <c r="R38" s="8"/>
      <c r="S38" s="8"/>
      <c r="T38" s="5"/>
      <c r="U38" s="5"/>
      <c r="V38" s="5"/>
      <c r="W38" s="5"/>
      <c r="X38" s="5"/>
      <c r="Y38" s="5"/>
      <c r="Z38" s="5"/>
      <c r="AA38" s="5"/>
      <c r="AB38" s="5"/>
      <c r="AC38" s="5"/>
      <c r="AD38" s="5"/>
      <c r="AE38" s="5"/>
      <c r="AF38" s="5"/>
      <c r="AG38" s="5"/>
      <c r="AH38" s="5"/>
    </row>
    <row r="39" spans="1:34" ht="21.75" customHeight="1" x14ac:dyDescent="0.25">
      <c r="A39" s="57"/>
      <c r="B39" s="285"/>
      <c r="C39" s="286"/>
      <c r="D39" s="292" t="str">
        <f>UPPER(C17)</f>
        <v/>
      </c>
      <c r="E39" s="293"/>
      <c r="F39" s="292" t="str">
        <f>UPPER(C18)</f>
        <v/>
      </c>
      <c r="G39" s="293"/>
      <c r="H39" s="292" t="str">
        <f>UPPER(C19)</f>
        <v/>
      </c>
      <c r="I39" s="293"/>
      <c r="J39" s="292" t="str">
        <f>UPPER(C20)</f>
        <v/>
      </c>
      <c r="K39" s="293"/>
      <c r="L39" s="292" t="str">
        <f>UPPER(C21)</f>
        <v/>
      </c>
      <c r="M39" s="293"/>
      <c r="N39" s="58"/>
      <c r="O39" s="58"/>
      <c r="P39" s="8"/>
      <c r="Q39" s="8"/>
      <c r="R39" s="8"/>
      <c r="S39" s="8"/>
      <c r="T39" s="5"/>
      <c r="U39" s="5"/>
      <c r="V39" s="5"/>
      <c r="W39" s="5"/>
      <c r="X39" s="5"/>
      <c r="Y39" s="5"/>
      <c r="Z39" s="5"/>
      <c r="AA39" s="5"/>
      <c r="AB39" s="5"/>
      <c r="AC39" s="5"/>
      <c r="AD39" s="5"/>
      <c r="AE39" s="5"/>
      <c r="AF39" s="5"/>
      <c r="AG39" s="5"/>
      <c r="AH39" s="5"/>
    </row>
    <row r="40" spans="1:34" ht="32.25" customHeight="1" x14ac:dyDescent="0.25">
      <c r="A40" s="57"/>
      <c r="B40" s="287"/>
      <c r="C40" s="288"/>
      <c r="D40" s="55" t="s">
        <v>77</v>
      </c>
      <c r="E40" s="55" t="s">
        <v>72</v>
      </c>
      <c r="F40" s="55" t="s">
        <v>77</v>
      </c>
      <c r="G40" s="55" t="s">
        <v>72</v>
      </c>
      <c r="H40" s="55" t="s">
        <v>77</v>
      </c>
      <c r="I40" s="55" t="s">
        <v>72</v>
      </c>
      <c r="J40" s="55" t="s">
        <v>77</v>
      </c>
      <c r="K40" s="55" t="s">
        <v>72</v>
      </c>
      <c r="L40" s="55" t="s">
        <v>77</v>
      </c>
      <c r="M40" s="55" t="s">
        <v>72</v>
      </c>
      <c r="N40" s="58"/>
      <c r="O40" s="58"/>
      <c r="P40" s="8"/>
      <c r="Q40" s="8"/>
      <c r="R40" s="8"/>
      <c r="S40" s="8"/>
      <c r="T40" s="5"/>
      <c r="U40" s="5"/>
      <c r="V40" s="5"/>
      <c r="W40" s="5"/>
      <c r="X40" s="5"/>
      <c r="Y40" s="5"/>
      <c r="Z40" s="5"/>
      <c r="AA40" s="5"/>
      <c r="AB40" s="5"/>
      <c r="AC40" s="5"/>
      <c r="AD40" s="5"/>
      <c r="AE40" s="5"/>
      <c r="AF40" s="5"/>
      <c r="AG40" s="5"/>
      <c r="AH40" s="5"/>
    </row>
    <row r="41" spans="1:34" ht="20.100000000000001" customHeight="1" x14ac:dyDescent="0.25">
      <c r="A41" s="57"/>
      <c r="B41" s="290" t="s">
        <v>8</v>
      </c>
      <c r="C41" s="291"/>
      <c r="D41" s="64">
        <f>'Entidad representante'!E115+'Entidad 2'!E115+'Entidad 3'!E115+'Entidad 4'!E115+'Entidad 5'!E115+'Entidad 6'!E115+'Entidad 7'!E115+'Entidad 8'!E115+'Entidad 9'!E115+'Entidad 10'!E115</f>
        <v>0</v>
      </c>
      <c r="E41" s="64">
        <f>'Entidad representante'!F115+'Entidad 2'!F115+'Entidad 3'!F115+'Entidad 4'!F115+'Entidad 5'!F115+'Entidad 6'!F115+'Entidad 7'!F115+'Entidad 8'!F115+'Entidad 9'!F115+'Entidad 10'!F115</f>
        <v>0</v>
      </c>
      <c r="F41" s="71">
        <f>'Entidad representante'!E116+'Entidad 2'!E116+'Entidad 3'!E116+'Entidad 4'!E116+'Entidad 5'!E116+'Entidad 6'!E116+'Entidad 7'!E116+'Entidad 8'!E116+'Entidad 9'!E116+'Entidad 10'!E116</f>
        <v>0</v>
      </c>
      <c r="G41" s="71">
        <f>'Entidad representante'!F116+'Entidad 2'!F116+'Entidad 3'!F116+'Entidad 4'!F116+'Entidad 5'!F116+'Entidad 6'!F116+'Entidad 7'!F116+'Entidad 8'!F116+'Entidad 9'!F116+'Entidad 10'!F116</f>
        <v>0</v>
      </c>
      <c r="H41" s="71">
        <f>'Entidad representante'!E117+'Entidad 2'!E117+'Entidad 3'!E117+'Entidad 4'!E117+'Entidad 5'!E117+'Entidad 6'!E117+'Entidad 7'!E117+'Entidad 8'!E117+'Entidad 9'!E117+'Entidad 10'!E117</f>
        <v>0</v>
      </c>
      <c r="I41" s="71">
        <f>'Entidad representante'!F117+'Entidad 2'!F117+'Entidad 3'!F117+'Entidad 4'!F117+'Entidad 5'!F117+'Entidad 6'!F117+'Entidad 7'!F117+'Entidad 8'!F117+'Entidad 9'!F117+'Entidad 10'!F117</f>
        <v>0</v>
      </c>
      <c r="J41" s="71">
        <f>'Entidad representante'!E118+'Entidad 2'!E118+'Entidad 3'!E118+'Entidad 4'!E118+'Entidad 5'!E118+'Entidad 6'!E118+'Entidad 7'!E118+'Entidad 8'!E118+'Entidad 9'!E118+'Entidad 10'!E118</f>
        <v>0</v>
      </c>
      <c r="K41" s="71">
        <f>'Entidad representante'!F118+'Entidad 2'!F118+'Entidad 3'!F118+'Entidad 4'!F118+'Entidad 5'!F118+'Entidad 6'!F118+'Entidad 7'!F118+'Entidad 8'!F118+'Entidad 9'!F118+'Entidad 10'!F118</f>
        <v>0</v>
      </c>
      <c r="L41" s="71">
        <f>'Entidad representante'!E119+'Entidad 2'!E119+'Entidad 3'!E119+'Entidad 4'!E119+'Entidad 5'!E119+'Entidad 6'!E119+'Entidad 7'!E119+'Entidad 8'!E119+'Entidad 9'!E119+'Entidad 10'!E119</f>
        <v>0</v>
      </c>
      <c r="M41" s="71">
        <f>'Entidad representante'!F119+'Entidad 2'!F119+'Entidad 3'!F119+'Entidad 4'!F119+'Entidad 5'!F119+'Entidad 6'!F119+'Entidad 7'!F119+'Entidad 8'!F119+'Entidad 9'!F119+'Entidad 10'!F119</f>
        <v>0</v>
      </c>
      <c r="P41" s="8"/>
      <c r="Q41" s="8"/>
      <c r="R41" s="8"/>
      <c r="S41" s="8"/>
      <c r="T41" s="5"/>
      <c r="U41" s="5"/>
      <c r="V41" s="5"/>
      <c r="W41" s="5"/>
      <c r="X41" s="5"/>
      <c r="Y41" s="5"/>
      <c r="Z41" s="5"/>
      <c r="AA41" s="5"/>
      <c r="AB41" s="5"/>
      <c r="AC41" s="5"/>
      <c r="AD41" s="5"/>
      <c r="AE41" s="5"/>
      <c r="AF41" s="5"/>
      <c r="AG41" s="5"/>
      <c r="AH41" s="5"/>
    </row>
    <row r="42" spans="1:34" ht="20.100000000000001" customHeight="1" x14ac:dyDescent="0.25">
      <c r="A42" s="57"/>
      <c r="B42" s="290" t="s">
        <v>52</v>
      </c>
      <c r="C42" s="291"/>
      <c r="D42" s="64">
        <f>'Entidad representante'!G115+'Entidad 2'!G115+'Entidad 3'!G115+'Entidad 4'!G115+'Entidad 5'!G115+'Entidad 6'!G115+'Entidad 7'!G115+'Entidad 8'!G115+'Entidad 9'!G115+'Entidad 10'!G115</f>
        <v>0</v>
      </c>
      <c r="E42" s="64">
        <f>'Entidad representante'!H115+'Entidad 2'!H115+'Entidad 3'!H115+'Entidad 4'!H115+'Entidad 5'!H115+'Entidad 6'!H115+'Entidad 7'!H115+'Entidad 8'!H115+'Entidad 9'!H115+'Entidad 10'!H115</f>
        <v>0</v>
      </c>
      <c r="F42" s="71">
        <f>'Entidad representante'!G116+'Entidad 2'!G116+'Entidad 3'!G116+'Entidad 4'!G116+'Entidad 5'!G116+'Entidad 6'!G116+'Entidad 7'!G116+'Entidad 8'!G116+'Entidad 9'!G116+'Entidad 10'!G116</f>
        <v>0</v>
      </c>
      <c r="G42" s="71">
        <f>'Entidad representante'!H116+'Entidad 2'!H116+'Entidad 3'!H116+'Entidad 4'!H116+'Entidad 5'!H116+'Entidad 6'!H116+'Entidad 7'!H116+'Entidad 8'!H116+'Entidad 9'!H116+'Entidad 10'!H116</f>
        <v>0</v>
      </c>
      <c r="H42" s="71">
        <f>'Entidad representante'!G117+'Entidad 2'!G117+'Entidad 3'!G117+'Entidad 4'!G117+'Entidad 5'!G117+'Entidad 6'!G117+'Entidad 7'!G117+'Entidad 8'!G117+'Entidad 9'!G117+'Entidad 10'!G117</f>
        <v>0</v>
      </c>
      <c r="I42" s="71">
        <f>'Entidad representante'!H117+'Entidad 2'!H117+'Entidad 3'!H117+'Entidad 4'!H117+'Entidad 5'!H117+'Entidad 6'!H117+'Entidad 7'!H117+'Entidad 8'!H117+'Entidad 9'!H117+'Entidad 10'!H117</f>
        <v>0</v>
      </c>
      <c r="J42" s="71">
        <f>'Entidad representante'!G118+'Entidad 2'!G118+'Entidad 3'!G118+'Entidad 4'!G118+'Entidad 5'!G118+'Entidad 6'!G118+'Entidad 7'!G118+'Entidad 8'!G118+'Entidad 9'!G118+'Entidad 10'!G118</f>
        <v>0</v>
      </c>
      <c r="K42" s="71">
        <f>'Entidad representante'!H118+'Entidad 2'!H118+'Entidad 3'!H118+'Entidad 4'!H118+'Entidad 5'!H118+'Entidad 6'!H118+'Entidad 7'!H118+'Entidad 8'!H118+'Entidad 9'!H118+'Entidad 10'!H118</f>
        <v>0</v>
      </c>
      <c r="L42" s="71">
        <f>'Entidad representante'!G119+'Entidad 2'!G119+'Entidad 3'!G119+'Entidad 4'!G119+'Entidad 5'!G119+'Entidad 6'!G119+'Entidad 7'!G119+'Entidad 8'!G119+'Entidad 9'!G119+'Entidad 10'!G119</f>
        <v>0</v>
      </c>
      <c r="M42" s="71">
        <f>'Entidad representante'!H119+'Entidad 2'!H119+'Entidad 3'!H119+'Entidad 4'!H119+'Entidad 5'!H119+'Entidad 6'!H119+'Entidad 7'!H119+'Entidad 8'!H119+'Entidad 9'!H119+'Entidad 10'!H119</f>
        <v>0</v>
      </c>
      <c r="P42" s="8"/>
      <c r="Q42" s="8"/>
      <c r="R42" s="8"/>
      <c r="S42" s="8"/>
      <c r="T42" s="5"/>
      <c r="U42" s="5"/>
      <c r="V42" s="5"/>
      <c r="W42" s="5"/>
      <c r="X42" s="5"/>
      <c r="Y42" s="5"/>
      <c r="Z42" s="5"/>
      <c r="AA42" s="5"/>
      <c r="AB42" s="5"/>
      <c r="AC42" s="5"/>
      <c r="AD42" s="5"/>
      <c r="AE42" s="5"/>
      <c r="AF42" s="5"/>
      <c r="AG42" s="5"/>
      <c r="AH42" s="5"/>
    </row>
    <row r="43" spans="1:34" ht="20.100000000000001" customHeight="1" x14ac:dyDescent="0.25">
      <c r="A43" s="57"/>
      <c r="B43" s="290" t="s">
        <v>12</v>
      </c>
      <c r="C43" s="291"/>
      <c r="D43" s="64">
        <f>'Entidad representante'!I115+'Entidad 2'!I115+'Entidad 3'!I115+'Entidad 4'!I115+'Entidad 5'!I115+'Entidad 6'!I115+'Entidad 7'!I115+'Entidad 8'!I115+'Entidad 9'!I115+'Entidad 10'!I115</f>
        <v>0</v>
      </c>
      <c r="E43" s="64">
        <f>'Entidad representante'!J115+'Entidad 2'!J115+'Entidad 3'!J115+'Entidad 4'!J115+'Entidad 5'!J115+'Entidad 6'!J115+'Entidad 7'!J115+'Entidad 8'!J115+'Entidad 9'!J115+'Entidad 10'!J115</f>
        <v>0</v>
      </c>
      <c r="F43" s="71">
        <f>'Entidad representante'!I116+'Entidad 2'!I116+'Entidad 3'!I116+'Entidad 4'!I116+'Entidad 5'!I116+'Entidad 6'!I116+'Entidad 7'!I116+'Entidad 8'!I116+'Entidad 9'!I116+'Entidad 10'!I116</f>
        <v>0</v>
      </c>
      <c r="G43" s="71">
        <f>'Entidad representante'!J116+'Entidad 2'!J116+'Entidad 3'!J116+'Entidad 4'!J116+'Entidad 5'!J116+'Entidad 6'!J116+'Entidad 7'!J116+'Entidad 8'!J116+'Entidad 9'!J116+'Entidad 10'!J116</f>
        <v>0</v>
      </c>
      <c r="H43" s="71">
        <f>'Entidad representante'!I117+'Entidad 2'!I117+'Entidad 3'!I117+'Entidad 4'!I117+'Entidad 5'!I117+'Entidad 6'!I117+'Entidad 7'!I117+'Entidad 8'!I117+'Entidad 9'!I117+'Entidad 10'!I117</f>
        <v>0</v>
      </c>
      <c r="I43" s="71">
        <f>'Entidad representante'!J117+'Entidad 2'!J117+'Entidad 3'!J117+'Entidad 4'!J117+'Entidad 5'!J117+'Entidad 6'!J117+'Entidad 7'!J117+'Entidad 8'!J117+'Entidad 9'!J117+'Entidad 10'!J117</f>
        <v>0</v>
      </c>
      <c r="J43" s="71">
        <f>'Entidad representante'!I118+'Entidad 2'!I118+'Entidad 3'!I118+'Entidad 4'!I118+'Entidad 5'!I118+'Entidad 6'!I118+'Entidad 7'!I118+'Entidad 8'!I118+'Entidad 9'!I118+'Entidad 10'!I118</f>
        <v>0</v>
      </c>
      <c r="K43" s="71">
        <f>'Entidad representante'!J118+'Entidad 2'!J118+'Entidad 3'!J118+'Entidad 4'!J118+'Entidad 5'!J118+'Entidad 6'!J118+'Entidad 7'!J118+'Entidad 8'!J118+'Entidad 9'!J118+'Entidad 10'!J118</f>
        <v>0</v>
      </c>
      <c r="L43" s="71">
        <f>'Entidad representante'!I119+'Entidad 2'!I119+'Entidad 3'!I119+'Entidad 4'!I119+'Entidad 5'!I119+'Entidad 6'!I119+'Entidad 7'!I119+'Entidad 8'!I119+'Entidad 9'!I119+'Entidad 10'!I119</f>
        <v>0</v>
      </c>
      <c r="M43" s="71">
        <f>'Entidad representante'!J119+'Entidad 2'!J119+'Entidad 3'!J119+'Entidad 4'!J119+'Entidad 5'!J119+'Entidad 6'!J119+'Entidad 7'!J119+'Entidad 8'!J119+'Entidad 9'!J119+'Entidad 10'!J119</f>
        <v>0</v>
      </c>
      <c r="P43" s="8"/>
      <c r="Q43" s="8"/>
      <c r="R43" s="8"/>
      <c r="S43" s="8"/>
      <c r="T43" s="5"/>
      <c r="U43" s="5"/>
      <c r="V43" s="5"/>
      <c r="W43" s="5"/>
      <c r="X43" s="5"/>
      <c r="Y43" s="5"/>
      <c r="Z43" s="5"/>
      <c r="AA43" s="5"/>
      <c r="AB43" s="5"/>
      <c r="AC43" s="5"/>
      <c r="AD43" s="5"/>
      <c r="AE43" s="5"/>
      <c r="AF43" s="5"/>
      <c r="AG43" s="5"/>
      <c r="AH43" s="5"/>
    </row>
    <row r="44" spans="1:34" ht="20.100000000000001" customHeight="1" x14ac:dyDescent="0.25">
      <c r="A44" s="57"/>
      <c r="B44" s="294" t="s">
        <v>53</v>
      </c>
      <c r="C44" s="295"/>
      <c r="D44" s="64">
        <f>'Entidad representante'!K115+'Entidad 2'!K115+'Entidad 3'!K115+'Entidad 4'!K115+'Entidad 5'!K115+'Entidad 6'!K115+'Entidad 7'!K115+'Entidad 8'!K115+'Entidad 9'!K115+'Entidad 10'!K115</f>
        <v>0</v>
      </c>
      <c r="E44" s="64">
        <f>'Entidad representante'!L115+'Entidad 2'!L115+'Entidad 3'!L115+'Entidad 4'!L115+'Entidad 5'!L115+'Entidad 6'!L115+'Entidad 7'!L115+'Entidad 8'!L115+'Entidad 9'!L115+'Entidad 10'!L115</f>
        <v>0</v>
      </c>
      <c r="F44" s="71">
        <f>'Entidad representante'!K116+'Entidad 2'!K116+'Entidad 3'!K116+'Entidad 4'!K116+'Entidad 5'!K116+'Entidad 6'!K116+'Entidad 7'!K116+'Entidad 8'!K116+'Entidad 9'!K116+'Entidad 10'!K116</f>
        <v>0</v>
      </c>
      <c r="G44" s="71">
        <f>'Entidad representante'!L116+'Entidad 2'!L116+'Entidad 3'!L116+'Entidad 4'!L116+'Entidad 5'!L116+'Entidad 6'!L116+'Entidad 7'!L116+'Entidad 8'!L116+'Entidad 9'!L116+'Entidad 10'!L116</f>
        <v>0</v>
      </c>
      <c r="H44" s="71">
        <f>'Entidad representante'!K117+'Entidad 2'!K117+'Entidad 3'!K117+'Entidad 4'!K117+'Entidad 5'!K117+'Entidad 6'!K117+'Entidad 7'!K117+'Entidad 8'!K117+'Entidad 9'!K117+'Entidad 10'!K117</f>
        <v>0</v>
      </c>
      <c r="I44" s="71">
        <f>'Entidad representante'!L117+'Entidad 2'!L117+'Entidad 3'!L117+'Entidad 4'!L117+'Entidad 5'!L117+'Entidad 6'!L117+'Entidad 7'!L117+'Entidad 8'!L117+'Entidad 9'!L117+'Entidad 10'!L117</f>
        <v>0</v>
      </c>
      <c r="J44" s="71">
        <f>'Entidad representante'!K118+'Entidad 2'!K118+'Entidad 3'!K118+'Entidad 4'!K118+'Entidad 5'!K118+'Entidad 6'!K118+'Entidad 7'!K118+'Entidad 8'!K118+'Entidad 9'!K118+'Entidad 10'!K118</f>
        <v>0</v>
      </c>
      <c r="K44" s="71">
        <f>'Entidad representante'!L118+'Entidad 2'!L118+'Entidad 3'!L118+'Entidad 4'!L118+'Entidad 5'!L118+'Entidad 6'!L118+'Entidad 7'!L118+'Entidad 8'!L118+'Entidad 9'!L118+'Entidad 10'!L118</f>
        <v>0</v>
      </c>
      <c r="L44" s="71">
        <f>'Entidad representante'!K119+'Entidad 2'!K119+'Entidad 3'!K119+'Entidad 4'!K119+'Entidad 5'!K119+'Entidad 6'!K119+'Entidad 7'!K119+'Entidad 8'!K119+'Entidad 9'!K119+'Entidad 10'!K119</f>
        <v>0</v>
      </c>
      <c r="M44" s="71">
        <f>'Entidad representante'!L119+'Entidad 2'!L119+'Entidad 3'!L119+'Entidad 4'!L119+'Entidad 5'!L119+'Entidad 6'!L119+'Entidad 7'!L119+'Entidad 8'!L119+'Entidad 9'!L119+'Entidad 10'!L119</f>
        <v>0</v>
      </c>
      <c r="P44" s="8"/>
      <c r="Q44" s="8"/>
      <c r="R44" s="8"/>
      <c r="S44" s="8"/>
      <c r="T44" s="5"/>
      <c r="U44" s="5"/>
      <c r="V44" s="5"/>
      <c r="W44" s="5"/>
      <c r="X44" s="5"/>
      <c r="Y44" s="5"/>
      <c r="Z44" s="5"/>
      <c r="AA44" s="5"/>
      <c r="AB44" s="5"/>
      <c r="AC44" s="5"/>
      <c r="AD44" s="5"/>
      <c r="AE44" s="5"/>
      <c r="AF44" s="5"/>
      <c r="AG44" s="5"/>
      <c r="AH44" s="5"/>
    </row>
    <row r="45" spans="1:34" ht="20.100000000000001" customHeight="1" x14ac:dyDescent="0.25">
      <c r="A45" s="57"/>
      <c r="B45" s="290" t="s">
        <v>9</v>
      </c>
      <c r="C45" s="291"/>
      <c r="D45" s="64">
        <f>'Entidad representante'!M115+'Entidad 2'!M115+'Entidad 3'!M115+'Entidad 4'!M115+'Entidad 5'!M115+'Entidad 6'!M115+'Entidad 7'!M115+'Entidad 8'!M115+'Entidad 9'!M115+'Entidad 10'!M115</f>
        <v>0</v>
      </c>
      <c r="E45" s="64">
        <f>'Entidad representante'!N115+'Entidad 2'!N115+'Entidad 3'!N115+'Entidad 4'!N115+'Entidad 5'!N115+'Entidad 6'!N115+'Entidad 7'!N115+'Entidad 8'!N115+'Entidad 9'!N115+'Entidad 10'!N115</f>
        <v>0</v>
      </c>
      <c r="F45" s="71">
        <f>'Entidad representante'!M116+'Entidad 2'!M116+'Entidad 3'!M116+'Entidad 4'!M116+'Entidad 5'!M116+'Entidad 6'!M116+'Entidad 7'!M116+'Entidad 8'!M116+'Entidad 9'!M116+'Entidad 10'!M116</f>
        <v>0</v>
      </c>
      <c r="G45" s="71">
        <f>'Entidad representante'!N116+'Entidad 2'!N116+'Entidad 3'!N116+'Entidad 4'!N116+'Entidad 5'!N116+'Entidad 6'!N116+'Entidad 7'!N116+'Entidad 8'!N116+'Entidad 9'!N116+'Entidad 10'!N116</f>
        <v>0</v>
      </c>
      <c r="H45" s="71">
        <f>'Entidad representante'!M117+'Entidad 2'!M117+'Entidad 3'!M117+'Entidad 4'!M117+'Entidad 5'!M117+'Entidad 6'!M117+'Entidad 7'!M117+'Entidad 8'!M117+'Entidad 9'!M117+'Entidad 10'!M117</f>
        <v>0</v>
      </c>
      <c r="I45" s="71">
        <f>'Entidad representante'!N117+'Entidad 2'!N117+'Entidad 3'!N117+'Entidad 4'!N117+'Entidad 5'!N117+'Entidad 6'!N117+'Entidad 7'!N117+'Entidad 8'!N117+'Entidad 9'!N117+'Entidad 10'!N117</f>
        <v>0</v>
      </c>
      <c r="J45" s="71">
        <f>'Entidad representante'!M118+'Entidad 2'!M118+'Entidad 3'!M118+'Entidad 4'!M118+'Entidad 5'!M118+'Entidad 6'!M118+'Entidad 7'!M118+'Entidad 8'!M118+'Entidad 9'!M118+'Entidad 10'!M118</f>
        <v>0</v>
      </c>
      <c r="K45" s="71">
        <f>'Entidad representante'!N118+'Entidad 2'!N118+'Entidad 3'!N118+'Entidad 4'!N118+'Entidad 5'!N118+'Entidad 6'!N118+'Entidad 7'!N118+'Entidad 8'!N118+'Entidad 9'!N118+'Entidad 10'!N118</f>
        <v>0</v>
      </c>
      <c r="L45" s="71">
        <f>'Entidad representante'!M119+'Entidad 2'!M119+'Entidad 3'!M119+'Entidad 4'!M119+'Entidad 5'!M119+'Entidad 6'!M119+'Entidad 7'!M119+'Entidad 8'!M119+'Entidad 9'!M119+'Entidad 10'!M119</f>
        <v>0</v>
      </c>
      <c r="M45" s="71">
        <f>'Entidad representante'!N119+'Entidad 2'!N119+'Entidad 3'!N119+'Entidad 4'!N119+'Entidad 5'!N119+'Entidad 6'!N119+'Entidad 7'!N119+'Entidad 8'!N119+'Entidad 9'!N119+'Entidad 10'!N119</f>
        <v>0</v>
      </c>
      <c r="P45" s="8"/>
      <c r="Q45" s="8"/>
      <c r="R45" s="8"/>
      <c r="S45" s="8"/>
      <c r="T45" s="5"/>
      <c r="U45" s="5"/>
      <c r="V45" s="5"/>
      <c r="W45" s="5"/>
      <c r="X45" s="5"/>
      <c r="Y45" s="5"/>
      <c r="Z45" s="5"/>
      <c r="AA45" s="5"/>
      <c r="AB45" s="5"/>
      <c r="AC45" s="5"/>
      <c r="AD45" s="5"/>
      <c r="AE45" s="5"/>
      <c r="AF45" s="5"/>
      <c r="AG45" s="5"/>
      <c r="AH45" s="5"/>
    </row>
    <row r="46" spans="1:34" ht="20.100000000000001" customHeight="1" x14ac:dyDescent="0.25">
      <c r="A46" s="57"/>
      <c r="B46" s="290" t="s">
        <v>149</v>
      </c>
      <c r="C46" s="291"/>
      <c r="D46" s="64">
        <f>'Entidad representante'!O115+'Entidad 2'!O115+'Entidad 3'!O115+'Entidad 4'!O115+'Entidad 5'!O115+'Entidad 6'!O115+'Entidad 7'!O115+'Entidad 8'!O115+'Entidad 9'!O115+'Entidad 10'!O115</f>
        <v>0</v>
      </c>
      <c r="E46" s="64">
        <f>'Entidad representante'!P115+'Entidad 2'!P115+'Entidad 3'!P115+'Entidad 4'!P115+'Entidad 5'!P115+'Entidad 6'!P115+'Entidad 7'!P115+'Entidad 8'!P115+'Entidad 9'!P115+'Entidad 10'!P115</f>
        <v>0</v>
      </c>
      <c r="F46" s="71">
        <f>'Entidad representante'!O116+'Entidad 2'!O116+'Entidad 3'!O116+'Entidad 4'!O116+'Entidad 5'!O116+'Entidad 6'!O116+'Entidad 7'!O116+'Entidad 8'!O116+'Entidad 9'!O116+'Entidad 10'!O116</f>
        <v>0</v>
      </c>
      <c r="G46" s="71">
        <f>'Entidad representante'!P116+'Entidad 2'!P116+'Entidad 3'!P116+'Entidad 4'!P116+'Entidad 5'!P116+'Entidad 6'!P116+'Entidad 7'!P116+'Entidad 8'!P116+'Entidad 9'!P116+'Entidad 10'!P116</f>
        <v>0</v>
      </c>
      <c r="H46" s="71">
        <f>'Entidad representante'!O117+'Entidad 2'!O117+'Entidad 3'!O117+'Entidad 4'!O117+'Entidad 5'!O117+'Entidad 6'!O117+'Entidad 7'!O117+'Entidad 8'!O117+'Entidad 9'!O117+'Entidad 10'!O117</f>
        <v>0</v>
      </c>
      <c r="I46" s="71">
        <f>'Entidad representante'!P117+'Entidad 2'!P117+'Entidad 3'!P117+'Entidad 4'!P117+'Entidad 5'!P117+'Entidad 6'!P117+'Entidad 7'!P117+'Entidad 8'!P117+'Entidad 9'!P117+'Entidad 10'!P117</f>
        <v>0</v>
      </c>
      <c r="J46" s="71">
        <f>'Entidad representante'!O118+'Entidad 2'!O118+'Entidad 3'!O118+'Entidad 4'!O118+'Entidad 5'!O118+'Entidad 6'!O118+'Entidad 7'!O118+'Entidad 8'!O118+'Entidad 9'!O118+'Entidad 10'!O118</f>
        <v>0</v>
      </c>
      <c r="K46" s="71">
        <f>'Entidad representante'!P118+'Entidad 2'!P118+'Entidad 3'!P118+'Entidad 4'!P118+'Entidad 5'!P118+'Entidad 6'!P118+'Entidad 7'!P118+'Entidad 8'!P118+'Entidad 9'!P118+'Entidad 10'!P118</f>
        <v>0</v>
      </c>
      <c r="L46" s="71">
        <f>'Entidad representante'!O119+'Entidad 2'!O119+'Entidad 3'!O119+'Entidad 4'!O119+'Entidad 5'!O119+'Entidad 6'!O119+'Entidad 7'!O119+'Entidad 8'!O119+'Entidad 9'!O119+'Entidad 10'!O119</f>
        <v>0</v>
      </c>
      <c r="M46" s="71">
        <f>'Entidad representante'!P119+'Entidad 2'!P119+'Entidad 3'!P119+'Entidad 4'!P119+'Entidad 5'!P119+'Entidad 6'!P119+'Entidad 7'!P119+'Entidad 8'!P119+'Entidad 9'!P119+'Entidad 10'!P119</f>
        <v>0</v>
      </c>
      <c r="P46" s="8"/>
      <c r="Q46" s="8"/>
      <c r="R46" s="8"/>
      <c r="S46" s="8"/>
      <c r="T46" s="5"/>
      <c r="U46" s="5"/>
      <c r="V46" s="5"/>
      <c r="W46" s="5"/>
      <c r="X46" s="5"/>
      <c r="Y46" s="5"/>
      <c r="Z46" s="5"/>
      <c r="AA46" s="5"/>
      <c r="AB46" s="5"/>
      <c r="AC46" s="5"/>
      <c r="AD46" s="5"/>
      <c r="AE46" s="5"/>
      <c r="AF46" s="5"/>
      <c r="AG46" s="5"/>
      <c r="AH46" s="5"/>
    </row>
    <row r="47" spans="1:34" ht="20.100000000000001" customHeight="1" x14ac:dyDescent="0.25">
      <c r="A47" s="57"/>
      <c r="B47" s="299" t="s">
        <v>2</v>
      </c>
      <c r="C47" s="299"/>
      <c r="D47" s="56">
        <f t="shared" ref="D47:M47" si="1">ROUND(SUM(D41:D46),3)</f>
        <v>0</v>
      </c>
      <c r="E47" s="56">
        <f t="shared" si="1"/>
        <v>0</v>
      </c>
      <c r="F47" s="56">
        <f t="shared" si="1"/>
        <v>0</v>
      </c>
      <c r="G47" s="56">
        <f t="shared" si="1"/>
        <v>0</v>
      </c>
      <c r="H47" s="56">
        <f t="shared" si="1"/>
        <v>0</v>
      </c>
      <c r="I47" s="56">
        <f t="shared" si="1"/>
        <v>0</v>
      </c>
      <c r="J47" s="56">
        <f t="shared" si="1"/>
        <v>0</v>
      </c>
      <c r="K47" s="56">
        <f t="shared" si="1"/>
        <v>0</v>
      </c>
      <c r="L47" s="56">
        <f t="shared" si="1"/>
        <v>0</v>
      </c>
      <c r="M47" s="56">
        <f t="shared" si="1"/>
        <v>0</v>
      </c>
      <c r="O47" s="58"/>
      <c r="P47" s="8"/>
      <c r="Q47" s="8"/>
      <c r="R47" s="8"/>
      <c r="S47" s="8"/>
      <c r="T47" s="5"/>
      <c r="U47" s="5"/>
      <c r="V47" s="5"/>
      <c r="W47" s="5"/>
      <c r="X47" s="5"/>
      <c r="Y47" s="5"/>
      <c r="Z47" s="5"/>
      <c r="AA47" s="5"/>
      <c r="AB47" s="5"/>
      <c r="AC47" s="5"/>
      <c r="AD47" s="5"/>
      <c r="AE47" s="5"/>
      <c r="AF47" s="5"/>
      <c r="AG47" s="5"/>
      <c r="AH47" s="5"/>
    </row>
    <row r="48" spans="1:34" ht="15" x14ac:dyDescent="0.25">
      <c r="A48" s="57"/>
      <c r="B48" s="57"/>
      <c r="C48" s="57"/>
      <c r="D48" s="57"/>
      <c r="E48" s="57"/>
      <c r="F48" s="57"/>
      <c r="G48" s="57"/>
      <c r="H48" s="57"/>
      <c r="I48" s="58"/>
      <c r="J48" s="58"/>
      <c r="K48" s="58"/>
      <c r="L48" s="58"/>
      <c r="M48" s="58"/>
      <c r="N48" s="58"/>
      <c r="O48" s="58"/>
      <c r="P48" s="8"/>
      <c r="Q48" s="8"/>
      <c r="R48" s="8"/>
      <c r="S48" s="8"/>
      <c r="T48" s="5"/>
      <c r="U48" s="5"/>
      <c r="V48" s="5"/>
      <c r="W48" s="5"/>
      <c r="X48" s="5"/>
      <c r="Y48" s="5"/>
      <c r="Z48" s="5"/>
      <c r="AA48" s="5"/>
      <c r="AB48" s="5"/>
      <c r="AC48" s="5"/>
      <c r="AD48" s="5"/>
      <c r="AE48" s="5"/>
      <c r="AF48" s="5"/>
      <c r="AG48" s="5"/>
      <c r="AH48" s="5"/>
    </row>
    <row r="49" spans="1:57" ht="15" x14ac:dyDescent="0.25">
      <c r="A49" s="57"/>
      <c r="D49" s="57"/>
      <c r="E49" s="57"/>
      <c r="F49" s="57"/>
      <c r="G49" s="57"/>
      <c r="H49" s="57"/>
      <c r="I49" s="58"/>
      <c r="J49" s="58"/>
      <c r="K49" s="58"/>
      <c r="L49" s="58"/>
      <c r="M49" s="58"/>
      <c r="N49" s="58"/>
      <c r="O49" s="58"/>
      <c r="P49" s="8"/>
      <c r="Q49" s="8"/>
      <c r="R49" s="8"/>
      <c r="S49" s="8"/>
      <c r="T49" s="5"/>
      <c r="U49" s="5"/>
      <c r="V49" s="5"/>
      <c r="W49" s="5"/>
      <c r="X49" s="5"/>
      <c r="Y49" s="5"/>
      <c r="Z49" s="5"/>
      <c r="AA49" s="5"/>
      <c r="AB49" s="5"/>
      <c r="AC49" s="5"/>
      <c r="AD49" s="5"/>
      <c r="AE49" s="5"/>
      <c r="AF49" s="5"/>
      <c r="AG49" s="5"/>
      <c r="AH49" s="5"/>
    </row>
    <row r="50" spans="1:57" ht="21.75" customHeight="1" thickBot="1" x14ac:dyDescent="0.3">
      <c r="A50" s="57"/>
      <c r="B50" s="289" t="s">
        <v>89</v>
      </c>
      <c r="C50" s="289"/>
      <c r="D50" s="289"/>
      <c r="E50" s="289"/>
      <c r="F50" s="289"/>
      <c r="G50" s="289"/>
      <c r="H50" s="289"/>
      <c r="I50" s="289"/>
      <c r="J50" s="289"/>
      <c r="K50" s="289"/>
      <c r="L50" s="289"/>
      <c r="M50" s="289"/>
      <c r="N50" s="58"/>
      <c r="O50" s="58"/>
      <c r="P50" s="8"/>
      <c r="Q50" s="8"/>
      <c r="R50" s="8"/>
      <c r="S50" s="8"/>
      <c r="T50" s="5"/>
      <c r="U50" s="5"/>
      <c r="V50" s="5"/>
      <c r="W50" s="5"/>
      <c r="X50" s="5"/>
      <c r="Y50" s="5"/>
      <c r="Z50" s="5"/>
      <c r="AA50" s="5"/>
      <c r="AB50" s="5"/>
      <c r="AC50" s="5"/>
      <c r="AD50" s="5"/>
      <c r="AE50" s="5"/>
      <c r="AF50" s="5"/>
      <c r="AG50" s="5"/>
      <c r="AH50" s="5"/>
      <c r="BA50" s="3"/>
      <c r="BB50" s="3"/>
      <c r="BC50" s="3"/>
      <c r="BD50" s="3"/>
      <c r="BE50" s="3"/>
    </row>
    <row r="51" spans="1:57" ht="15.75" thickTop="1" x14ac:dyDescent="0.25">
      <c r="A51" s="57"/>
      <c r="H51" s="60"/>
      <c r="M51" s="58"/>
      <c r="N51" s="58"/>
      <c r="O51" s="58"/>
      <c r="P51" s="8"/>
      <c r="Q51" s="8"/>
      <c r="R51" s="8"/>
      <c r="S51" s="8"/>
      <c r="T51" s="5"/>
      <c r="U51" s="5"/>
      <c r="V51" s="5"/>
      <c r="W51" s="5"/>
      <c r="X51" s="5"/>
      <c r="Y51" s="5"/>
      <c r="Z51" s="5"/>
      <c r="AA51" s="5"/>
      <c r="AB51" s="5"/>
      <c r="AC51" s="5"/>
      <c r="AD51" s="5"/>
      <c r="AE51" s="5"/>
      <c r="AF51" s="5"/>
      <c r="AG51" s="5"/>
      <c r="AH51" s="5"/>
    </row>
    <row r="52" spans="1:57" ht="15" x14ac:dyDescent="0.25">
      <c r="A52" s="57"/>
      <c r="H52" s="60"/>
      <c r="M52" s="58"/>
      <c r="N52" s="58"/>
      <c r="O52" s="58"/>
      <c r="P52" s="8"/>
      <c r="Q52" s="8"/>
      <c r="R52" s="8"/>
      <c r="S52" s="8"/>
      <c r="T52" s="5"/>
      <c r="U52" s="5"/>
      <c r="V52" s="5"/>
      <c r="W52" s="5"/>
      <c r="X52" s="5"/>
      <c r="Y52" s="5"/>
      <c r="Z52" s="5"/>
      <c r="AA52" s="5"/>
      <c r="AB52" s="5"/>
      <c r="AC52" s="5"/>
      <c r="AD52" s="5"/>
      <c r="AE52" s="5"/>
      <c r="AF52" s="5"/>
      <c r="AG52" s="5"/>
      <c r="AH52" s="5"/>
    </row>
    <row r="53" spans="1:57" ht="24.95" customHeight="1" x14ac:dyDescent="0.25">
      <c r="A53" s="57"/>
      <c r="B53" s="57"/>
      <c r="D53" s="297" t="s">
        <v>153</v>
      </c>
      <c r="E53" s="298"/>
      <c r="F53" s="297" t="s">
        <v>54</v>
      </c>
      <c r="G53" s="298"/>
      <c r="H53" s="297" t="s">
        <v>55</v>
      </c>
      <c r="I53" s="298"/>
      <c r="J53" s="297" t="s">
        <v>56</v>
      </c>
      <c r="K53" s="298"/>
      <c r="L53" s="297" t="s">
        <v>57</v>
      </c>
      <c r="M53" s="298"/>
      <c r="N53" s="58"/>
      <c r="O53" s="58"/>
      <c r="P53" s="8"/>
      <c r="Q53" s="8"/>
      <c r="R53" s="8"/>
      <c r="S53" s="8"/>
      <c r="T53" s="5"/>
      <c r="U53" s="5"/>
      <c r="V53" s="5"/>
      <c r="W53" s="5"/>
      <c r="X53" s="5"/>
      <c r="Y53" s="5"/>
      <c r="Z53" s="5"/>
      <c r="AA53" s="5"/>
      <c r="AB53" s="5"/>
      <c r="AC53" s="5"/>
      <c r="AD53" s="5"/>
      <c r="AE53" s="5"/>
      <c r="AF53" s="5"/>
      <c r="AG53" s="5"/>
      <c r="AH53" s="5"/>
    </row>
    <row r="54" spans="1:57" ht="24.95" customHeight="1" x14ac:dyDescent="0.25">
      <c r="A54" s="57"/>
      <c r="B54" s="57"/>
      <c r="D54" s="292">
        <f>I12</f>
        <v>0</v>
      </c>
      <c r="E54" s="293"/>
      <c r="F54" s="292">
        <f>I13</f>
        <v>0</v>
      </c>
      <c r="G54" s="293"/>
      <c r="H54" s="292">
        <f>I14</f>
        <v>0</v>
      </c>
      <c r="I54" s="293"/>
      <c r="J54" s="292">
        <f>I15</f>
        <v>0</v>
      </c>
      <c r="K54" s="293"/>
      <c r="L54" s="292">
        <f>I16</f>
        <v>0</v>
      </c>
      <c r="M54" s="293"/>
      <c r="N54" s="58"/>
      <c r="O54" s="58"/>
      <c r="P54" s="8"/>
      <c r="Q54" s="8"/>
      <c r="R54" s="8"/>
      <c r="S54" s="8"/>
      <c r="T54" s="5"/>
      <c r="U54" s="5"/>
      <c r="V54" s="5"/>
      <c r="W54" s="5"/>
      <c r="X54" s="5"/>
      <c r="Y54" s="5"/>
      <c r="Z54" s="5"/>
      <c r="AA54" s="5"/>
      <c r="AB54" s="5"/>
      <c r="AC54" s="5"/>
      <c r="AD54" s="5"/>
      <c r="AE54" s="5"/>
      <c r="AF54" s="5"/>
      <c r="AG54" s="5"/>
      <c r="AH54" s="5"/>
    </row>
    <row r="55" spans="1:57" ht="30" customHeight="1" x14ac:dyDescent="0.25">
      <c r="A55" s="57"/>
      <c r="B55" s="296" t="s">
        <v>69</v>
      </c>
      <c r="C55" s="296"/>
      <c r="D55" s="55" t="s">
        <v>77</v>
      </c>
      <c r="E55" s="55" t="s">
        <v>72</v>
      </c>
      <c r="F55" s="55" t="s">
        <v>77</v>
      </c>
      <c r="G55" s="55" t="s">
        <v>72</v>
      </c>
      <c r="H55" s="55" t="s">
        <v>77</v>
      </c>
      <c r="I55" s="55" t="s">
        <v>72</v>
      </c>
      <c r="J55" s="55" t="s">
        <v>77</v>
      </c>
      <c r="K55" s="55" t="s">
        <v>72</v>
      </c>
      <c r="L55" s="55" t="s">
        <v>77</v>
      </c>
      <c r="M55" s="55" t="s">
        <v>72</v>
      </c>
      <c r="N55" s="58"/>
      <c r="O55" s="58"/>
      <c r="P55" s="8"/>
      <c r="Q55" s="8"/>
      <c r="R55" s="8"/>
      <c r="S55" s="8"/>
      <c r="T55" s="5"/>
      <c r="U55" s="5"/>
      <c r="V55" s="5"/>
      <c r="W55" s="5"/>
      <c r="X55" s="5"/>
      <c r="Y55" s="5"/>
      <c r="Z55" s="5"/>
      <c r="AA55" s="5"/>
      <c r="AB55" s="5"/>
      <c r="AC55" s="5"/>
      <c r="AD55" s="5"/>
      <c r="AE55" s="5"/>
      <c r="AF55" s="5"/>
      <c r="AG55" s="5"/>
      <c r="AH55" s="5"/>
    </row>
    <row r="56" spans="1:57" ht="20.100000000000001" customHeight="1" x14ac:dyDescent="0.25">
      <c r="A56" s="57"/>
      <c r="B56" s="61" t="s">
        <v>5</v>
      </c>
      <c r="C56" s="100" t="str">
        <f t="shared" ref="C56:C65" si="2">UPPER(C12)</f>
        <v/>
      </c>
      <c r="D56" s="64">
        <f>'Entidad representante'!E124</f>
        <v>0</v>
      </c>
      <c r="E56" s="64">
        <f>'Entidad representante'!F124</f>
        <v>0</v>
      </c>
      <c r="F56" s="64">
        <f>'Entidad 2'!E124</f>
        <v>0</v>
      </c>
      <c r="G56" s="64">
        <f>'Entidad 2'!F124</f>
        <v>0</v>
      </c>
      <c r="H56" s="64">
        <f>'Entidad 3'!E124</f>
        <v>0</v>
      </c>
      <c r="I56" s="64">
        <f>'Entidad 3'!F124</f>
        <v>0</v>
      </c>
      <c r="J56" s="64">
        <f>'Entidad 4'!E124</f>
        <v>0</v>
      </c>
      <c r="K56" s="64">
        <f>'Entidad 4'!F124</f>
        <v>0</v>
      </c>
      <c r="L56" s="64">
        <f>'Entidad 5'!E124</f>
        <v>0</v>
      </c>
      <c r="M56" s="64">
        <f>'Entidad 5'!F124</f>
        <v>0</v>
      </c>
      <c r="N56" s="58"/>
      <c r="O56" s="58"/>
      <c r="P56" s="8"/>
      <c r="Q56" s="8"/>
      <c r="R56" s="8"/>
      <c r="S56" s="8"/>
      <c r="T56" s="5"/>
      <c r="U56" s="5"/>
      <c r="V56" s="5"/>
      <c r="W56" s="5"/>
      <c r="X56" s="5"/>
      <c r="Y56" s="5"/>
      <c r="Z56" s="5"/>
      <c r="AA56" s="5"/>
      <c r="AB56" s="5"/>
      <c r="AC56" s="5"/>
      <c r="AD56" s="5"/>
      <c r="AE56" s="5"/>
      <c r="AF56" s="5"/>
      <c r="AG56" s="5"/>
      <c r="AH56" s="5"/>
    </row>
    <row r="57" spans="1:57" ht="20.100000000000001" customHeight="1" x14ac:dyDescent="0.25">
      <c r="B57" s="61" t="s">
        <v>6</v>
      </c>
      <c r="C57" s="100" t="str">
        <f t="shared" si="2"/>
        <v/>
      </c>
      <c r="D57" s="64">
        <f>'Entidad representante'!E125</f>
        <v>0</v>
      </c>
      <c r="E57" s="64">
        <f>'Entidad representante'!F125</f>
        <v>0</v>
      </c>
      <c r="F57" s="64">
        <f>'Entidad 2'!E125</f>
        <v>0</v>
      </c>
      <c r="G57" s="64">
        <f>'Entidad 2'!F125</f>
        <v>0</v>
      </c>
      <c r="H57" s="64">
        <f>'Entidad 3'!E125</f>
        <v>0</v>
      </c>
      <c r="I57" s="64">
        <f>'Entidad 3'!F125</f>
        <v>0</v>
      </c>
      <c r="J57" s="64">
        <f>'Entidad 4'!E125</f>
        <v>0</v>
      </c>
      <c r="K57" s="64">
        <f>'Entidad 4'!F125</f>
        <v>0</v>
      </c>
      <c r="L57" s="64">
        <f>'Entidad 5'!E125</f>
        <v>0</v>
      </c>
      <c r="M57" s="64">
        <f>'Entidad 5'!F125</f>
        <v>0</v>
      </c>
    </row>
    <row r="58" spans="1:57" ht="20.100000000000001" customHeight="1" x14ac:dyDescent="0.25">
      <c r="A58" s="57"/>
      <c r="B58" s="61" t="s">
        <v>27</v>
      </c>
      <c r="C58" s="100" t="str">
        <f t="shared" si="2"/>
        <v/>
      </c>
      <c r="D58" s="64">
        <f>'Entidad representante'!E126</f>
        <v>0</v>
      </c>
      <c r="E58" s="64">
        <f>'Entidad representante'!F126</f>
        <v>0</v>
      </c>
      <c r="F58" s="64">
        <f>'Entidad 2'!E126</f>
        <v>0</v>
      </c>
      <c r="G58" s="64">
        <f>'Entidad 2'!F126</f>
        <v>0</v>
      </c>
      <c r="H58" s="64">
        <f>'Entidad 3'!E126</f>
        <v>0</v>
      </c>
      <c r="I58" s="64">
        <f>'Entidad 3'!F126</f>
        <v>0</v>
      </c>
      <c r="J58" s="64">
        <f>'Entidad 4'!E126</f>
        <v>0</v>
      </c>
      <c r="K58" s="64">
        <f>'Entidad 4'!F126</f>
        <v>0</v>
      </c>
      <c r="L58" s="64">
        <f>'Entidad 5'!E126</f>
        <v>0</v>
      </c>
      <c r="M58" s="64">
        <f>'Entidad 5'!F126</f>
        <v>0</v>
      </c>
      <c r="N58" s="59"/>
      <c r="O58" s="59"/>
      <c r="P58" s="2"/>
      <c r="Q58" s="2"/>
      <c r="R58" s="2"/>
      <c r="S58" s="2"/>
      <c r="X58" s="5"/>
      <c r="Y58" s="5"/>
      <c r="Z58" s="5"/>
      <c r="AA58" s="5"/>
      <c r="AB58" s="5"/>
      <c r="AC58" s="5"/>
      <c r="AD58" s="5"/>
      <c r="AE58" s="5"/>
      <c r="AF58" s="5"/>
      <c r="AG58" s="5"/>
      <c r="AH58" s="5"/>
    </row>
    <row r="59" spans="1:57" ht="20.100000000000001" customHeight="1" x14ac:dyDescent="0.25">
      <c r="A59" s="57"/>
      <c r="B59" s="61" t="s">
        <v>28</v>
      </c>
      <c r="C59" s="100" t="str">
        <f t="shared" si="2"/>
        <v/>
      </c>
      <c r="D59" s="64">
        <f>'Entidad representante'!E127</f>
        <v>0</v>
      </c>
      <c r="E59" s="64">
        <f>'Entidad representante'!F127</f>
        <v>0</v>
      </c>
      <c r="F59" s="64">
        <f>'Entidad 2'!E127</f>
        <v>0</v>
      </c>
      <c r="G59" s="64">
        <f>'Entidad 2'!F127</f>
        <v>0</v>
      </c>
      <c r="H59" s="64">
        <f>'Entidad 3'!E127</f>
        <v>0</v>
      </c>
      <c r="I59" s="64">
        <f>'Entidad 3'!F127</f>
        <v>0</v>
      </c>
      <c r="J59" s="64">
        <f>'Entidad 4'!E127</f>
        <v>0</v>
      </c>
      <c r="K59" s="64">
        <f>'Entidad 4'!F127</f>
        <v>0</v>
      </c>
      <c r="L59" s="64">
        <f>'Entidad 5'!E127</f>
        <v>0</v>
      </c>
      <c r="M59" s="64">
        <f>'Entidad 5'!F127</f>
        <v>0</v>
      </c>
      <c r="N59" s="59"/>
      <c r="O59" s="59"/>
      <c r="P59" s="2"/>
      <c r="Q59" s="2"/>
      <c r="R59" s="2"/>
      <c r="S59" s="2"/>
      <c r="AB59" s="5"/>
      <c r="AC59" s="5"/>
      <c r="AD59" s="5"/>
      <c r="AE59" s="5"/>
      <c r="AF59" s="5"/>
      <c r="AG59" s="5"/>
      <c r="AH59" s="5"/>
    </row>
    <row r="60" spans="1:57" ht="20.100000000000001" customHeight="1" x14ac:dyDescent="0.25">
      <c r="A60" s="57"/>
      <c r="B60" s="61" t="s">
        <v>29</v>
      </c>
      <c r="C60" s="100" t="str">
        <f t="shared" si="2"/>
        <v/>
      </c>
      <c r="D60" s="64">
        <f>'Entidad representante'!E128</f>
        <v>0</v>
      </c>
      <c r="E60" s="64">
        <f>'Entidad representante'!F128</f>
        <v>0</v>
      </c>
      <c r="F60" s="64">
        <f>'Entidad 2'!E128</f>
        <v>0</v>
      </c>
      <c r="G60" s="64">
        <f>'Entidad 2'!F128</f>
        <v>0</v>
      </c>
      <c r="H60" s="64">
        <f>'Entidad 3'!E128</f>
        <v>0</v>
      </c>
      <c r="I60" s="64">
        <f>'Entidad 3'!F128</f>
        <v>0</v>
      </c>
      <c r="J60" s="64">
        <f>'Entidad 4'!E128</f>
        <v>0</v>
      </c>
      <c r="K60" s="64">
        <f>'Entidad 4'!F128</f>
        <v>0</v>
      </c>
      <c r="L60" s="64">
        <f>'Entidad 5'!E128</f>
        <v>0</v>
      </c>
      <c r="M60" s="64">
        <f>'Entidad 5'!F128</f>
        <v>0</v>
      </c>
      <c r="N60" s="59"/>
      <c r="O60" s="59"/>
      <c r="P60" s="2"/>
      <c r="Q60" s="2"/>
      <c r="R60" s="2"/>
      <c r="S60" s="2"/>
      <c r="AB60" s="5"/>
      <c r="AC60" s="5"/>
      <c r="AD60" s="5"/>
      <c r="AE60" s="5"/>
      <c r="AF60" s="5"/>
      <c r="AG60" s="5"/>
      <c r="AH60" s="5"/>
    </row>
    <row r="61" spans="1:57" ht="20.100000000000001" customHeight="1" x14ac:dyDescent="0.25">
      <c r="A61" s="57"/>
      <c r="B61" s="61" t="s">
        <v>30</v>
      </c>
      <c r="C61" s="100" t="str">
        <f t="shared" si="2"/>
        <v/>
      </c>
      <c r="D61" s="64">
        <f>'Entidad representante'!E129</f>
        <v>0</v>
      </c>
      <c r="E61" s="64">
        <f>'Entidad representante'!F129</f>
        <v>0</v>
      </c>
      <c r="F61" s="64">
        <f>'Entidad 2'!E129</f>
        <v>0</v>
      </c>
      <c r="G61" s="64">
        <f>'Entidad 2'!F129</f>
        <v>0</v>
      </c>
      <c r="H61" s="64">
        <f>'Entidad 3'!E129</f>
        <v>0</v>
      </c>
      <c r="I61" s="64">
        <f>'Entidad 3'!F129</f>
        <v>0</v>
      </c>
      <c r="J61" s="64">
        <f>'Entidad 4'!E129</f>
        <v>0</v>
      </c>
      <c r="K61" s="64">
        <f>'Entidad 4'!F129</f>
        <v>0</v>
      </c>
      <c r="L61" s="64">
        <f>'Entidad 5'!E129</f>
        <v>0</v>
      </c>
      <c r="M61" s="64">
        <f>'Entidad 5'!F129</f>
        <v>0</v>
      </c>
      <c r="N61" s="59"/>
      <c r="O61" s="59"/>
      <c r="P61" s="2"/>
      <c r="Q61" s="2"/>
      <c r="R61" s="2"/>
      <c r="S61" s="2"/>
      <c r="AB61" s="5"/>
      <c r="AC61" s="5"/>
      <c r="AD61" s="5"/>
      <c r="AE61" s="5"/>
      <c r="AF61" s="5"/>
      <c r="AG61" s="5"/>
      <c r="AH61" s="5"/>
    </row>
    <row r="62" spans="1:57" ht="20.100000000000001" customHeight="1" x14ac:dyDescent="0.25">
      <c r="A62" s="57"/>
      <c r="B62" s="61" t="s">
        <v>31</v>
      </c>
      <c r="C62" s="100" t="str">
        <f t="shared" si="2"/>
        <v/>
      </c>
      <c r="D62" s="64">
        <f>'Entidad representante'!E130</f>
        <v>0</v>
      </c>
      <c r="E62" s="64">
        <f>'Entidad representante'!F130</f>
        <v>0</v>
      </c>
      <c r="F62" s="64">
        <f>'Entidad 2'!E130</f>
        <v>0</v>
      </c>
      <c r="G62" s="64">
        <f>'Entidad 2'!F130</f>
        <v>0</v>
      </c>
      <c r="H62" s="64">
        <f>'Entidad 3'!E130</f>
        <v>0</v>
      </c>
      <c r="I62" s="64">
        <f>'Entidad 3'!F130</f>
        <v>0</v>
      </c>
      <c r="J62" s="64">
        <f>'Entidad 4'!E130</f>
        <v>0</v>
      </c>
      <c r="K62" s="64">
        <f>'Entidad 4'!F130</f>
        <v>0</v>
      </c>
      <c r="L62" s="64">
        <f>'Entidad 5'!E130</f>
        <v>0</v>
      </c>
      <c r="M62" s="64">
        <f>'Entidad 5'!F130</f>
        <v>0</v>
      </c>
      <c r="N62" s="59"/>
      <c r="O62" s="59"/>
      <c r="P62" s="2"/>
      <c r="Q62" s="2"/>
      <c r="R62" s="2"/>
      <c r="S62" s="2"/>
      <c r="AB62" s="5"/>
      <c r="AC62" s="5"/>
      <c r="AD62" s="5"/>
      <c r="AE62" s="5"/>
      <c r="AF62" s="5"/>
      <c r="AG62" s="5"/>
      <c r="AH62" s="5"/>
    </row>
    <row r="63" spans="1:57" ht="20.100000000000001" customHeight="1" x14ac:dyDescent="0.25">
      <c r="A63" s="57"/>
      <c r="B63" s="61" t="s">
        <v>32</v>
      </c>
      <c r="C63" s="100" t="str">
        <f t="shared" si="2"/>
        <v/>
      </c>
      <c r="D63" s="64">
        <f>'Entidad representante'!E131</f>
        <v>0</v>
      </c>
      <c r="E63" s="64">
        <f>'Entidad representante'!F131</f>
        <v>0</v>
      </c>
      <c r="F63" s="64">
        <f>'Entidad 2'!E131</f>
        <v>0</v>
      </c>
      <c r="G63" s="64">
        <f>'Entidad 2'!F131</f>
        <v>0</v>
      </c>
      <c r="H63" s="64">
        <f>'Entidad 3'!E131</f>
        <v>0</v>
      </c>
      <c r="I63" s="64">
        <f>'Entidad 3'!F131</f>
        <v>0</v>
      </c>
      <c r="J63" s="64">
        <f>'Entidad 4'!E131</f>
        <v>0</v>
      </c>
      <c r="K63" s="64">
        <f>'Entidad 4'!F131</f>
        <v>0</v>
      </c>
      <c r="L63" s="64">
        <f>'Entidad 5'!E131</f>
        <v>0</v>
      </c>
      <c r="M63" s="64">
        <f>'Entidad 5'!F131</f>
        <v>0</v>
      </c>
      <c r="N63" s="59"/>
      <c r="O63" s="59"/>
      <c r="P63" s="2"/>
      <c r="Q63" s="2"/>
      <c r="R63" s="2"/>
      <c r="S63" s="2"/>
      <c r="AB63" s="5"/>
      <c r="AC63" s="5"/>
      <c r="AD63" s="5"/>
      <c r="AE63" s="5"/>
      <c r="AF63" s="5"/>
      <c r="AG63" s="5"/>
      <c r="AH63" s="5"/>
    </row>
    <row r="64" spans="1:57" ht="20.100000000000001" customHeight="1" x14ac:dyDescent="0.25">
      <c r="A64" s="57"/>
      <c r="B64" s="61" t="s">
        <v>33</v>
      </c>
      <c r="C64" s="100" t="str">
        <f t="shared" si="2"/>
        <v/>
      </c>
      <c r="D64" s="64">
        <f>'Entidad representante'!E132</f>
        <v>0</v>
      </c>
      <c r="E64" s="64">
        <f>'Entidad representante'!F132</f>
        <v>0</v>
      </c>
      <c r="F64" s="64">
        <f>'Entidad 2'!E132</f>
        <v>0</v>
      </c>
      <c r="G64" s="64">
        <f>'Entidad 2'!F132</f>
        <v>0</v>
      </c>
      <c r="H64" s="64">
        <f>'Entidad 3'!E132</f>
        <v>0</v>
      </c>
      <c r="I64" s="64">
        <f>'Entidad 3'!F132</f>
        <v>0</v>
      </c>
      <c r="J64" s="64">
        <f>'Entidad 4'!E132</f>
        <v>0</v>
      </c>
      <c r="K64" s="64">
        <f>'Entidad 4'!F132</f>
        <v>0</v>
      </c>
      <c r="L64" s="64">
        <f>'Entidad 5'!E132</f>
        <v>0</v>
      </c>
      <c r="M64" s="64">
        <f>'Entidad 5'!F132</f>
        <v>0</v>
      </c>
      <c r="N64" s="59"/>
      <c r="O64" s="59"/>
      <c r="P64" s="2"/>
      <c r="Q64" s="2"/>
      <c r="R64" s="2"/>
      <c r="S64" s="2"/>
      <c r="AB64" s="5"/>
      <c r="AC64" s="5"/>
      <c r="AD64" s="5"/>
      <c r="AE64" s="5"/>
      <c r="AF64" s="5"/>
      <c r="AG64" s="5"/>
      <c r="AH64" s="5"/>
    </row>
    <row r="65" spans="1:34" ht="20.100000000000001" customHeight="1" x14ac:dyDescent="0.25">
      <c r="A65" s="57"/>
      <c r="B65" s="61" t="s">
        <v>34</v>
      </c>
      <c r="C65" s="100" t="str">
        <f t="shared" si="2"/>
        <v/>
      </c>
      <c r="D65" s="64">
        <f>'Entidad representante'!E133</f>
        <v>0</v>
      </c>
      <c r="E65" s="64">
        <f>'Entidad representante'!F133</f>
        <v>0</v>
      </c>
      <c r="F65" s="64">
        <f>'Entidad 2'!E133</f>
        <v>0</v>
      </c>
      <c r="G65" s="64">
        <f>'Entidad 2'!F133</f>
        <v>0</v>
      </c>
      <c r="H65" s="64">
        <f>'Entidad 3'!E133</f>
        <v>0</v>
      </c>
      <c r="I65" s="64">
        <f>'Entidad 3'!F133</f>
        <v>0</v>
      </c>
      <c r="J65" s="64">
        <f>'Entidad 4'!E133</f>
        <v>0</v>
      </c>
      <c r="K65" s="64">
        <f>'Entidad 4'!F133</f>
        <v>0</v>
      </c>
      <c r="L65" s="64">
        <f>'Entidad 5'!E133</f>
        <v>0</v>
      </c>
      <c r="M65" s="64">
        <f>'Entidad 5'!F133</f>
        <v>0</v>
      </c>
      <c r="N65" s="59"/>
      <c r="O65" s="59"/>
      <c r="P65" s="2"/>
      <c r="Q65" s="2"/>
      <c r="R65" s="2"/>
      <c r="S65" s="2"/>
      <c r="AB65" s="5"/>
      <c r="AC65" s="5"/>
      <c r="AD65" s="5"/>
      <c r="AE65" s="5"/>
      <c r="AF65" s="5"/>
      <c r="AG65" s="5"/>
      <c r="AH65" s="5"/>
    </row>
    <row r="66" spans="1:34" ht="20.100000000000001" customHeight="1" x14ac:dyDescent="0.25">
      <c r="A66" s="57"/>
      <c r="B66" s="312" t="s">
        <v>148</v>
      </c>
      <c r="C66" s="313"/>
      <c r="D66" s="62">
        <f>'Entidad representante'!E134</f>
        <v>0</v>
      </c>
      <c r="E66" s="62">
        <f>'Entidad representante'!F134</f>
        <v>0</v>
      </c>
      <c r="F66" s="62">
        <f>'Entidad 2'!E134</f>
        <v>0</v>
      </c>
      <c r="G66" s="62">
        <f>'Entidad 2'!F134</f>
        <v>0</v>
      </c>
      <c r="H66" s="62">
        <f>'Entidad 3'!E134</f>
        <v>0</v>
      </c>
      <c r="I66" s="62">
        <f>'Entidad 3'!F134</f>
        <v>0</v>
      </c>
      <c r="J66" s="62">
        <f>'Entidad 4'!E134</f>
        <v>0</v>
      </c>
      <c r="K66" s="62">
        <f>'Entidad 4'!F134</f>
        <v>0</v>
      </c>
      <c r="L66" s="62">
        <f>'Entidad 5'!E134</f>
        <v>0</v>
      </c>
      <c r="M66" s="62">
        <f>'Entidad 5'!F134</f>
        <v>0</v>
      </c>
      <c r="N66" s="59"/>
      <c r="O66" s="59"/>
      <c r="P66" s="2"/>
      <c r="Q66" s="2"/>
      <c r="R66" s="2"/>
      <c r="S66" s="2"/>
      <c r="AB66" s="5"/>
      <c r="AC66" s="5"/>
      <c r="AD66" s="5"/>
      <c r="AE66" s="5"/>
      <c r="AF66" s="5"/>
      <c r="AG66" s="5"/>
      <c r="AH66" s="5"/>
    </row>
    <row r="67" spans="1:34" ht="20.100000000000001" customHeight="1" x14ac:dyDescent="0.25">
      <c r="A67" s="57"/>
      <c r="B67" s="316" t="s">
        <v>2</v>
      </c>
      <c r="C67" s="316"/>
      <c r="D67" s="121">
        <f>SUM(D56:D66)</f>
        <v>0</v>
      </c>
      <c r="E67" s="121">
        <f t="shared" ref="E67:M67" si="3">SUM(E56:E66)</f>
        <v>0</v>
      </c>
      <c r="F67" s="121">
        <f t="shared" si="3"/>
        <v>0</v>
      </c>
      <c r="G67" s="121">
        <f t="shared" si="3"/>
        <v>0</v>
      </c>
      <c r="H67" s="121">
        <f t="shared" si="3"/>
        <v>0</v>
      </c>
      <c r="I67" s="121">
        <f t="shared" si="3"/>
        <v>0</v>
      </c>
      <c r="J67" s="121">
        <f t="shared" si="3"/>
        <v>0</v>
      </c>
      <c r="K67" s="121">
        <f t="shared" si="3"/>
        <v>0</v>
      </c>
      <c r="L67" s="121">
        <f t="shared" si="3"/>
        <v>0</v>
      </c>
      <c r="M67" s="121">
        <f t="shared" si="3"/>
        <v>0</v>
      </c>
      <c r="N67" s="59"/>
      <c r="O67" s="59"/>
      <c r="P67" s="2"/>
      <c r="Q67" s="2"/>
      <c r="R67" s="2"/>
      <c r="S67" s="2"/>
      <c r="AB67" s="5"/>
      <c r="AC67" s="5"/>
      <c r="AD67" s="5"/>
      <c r="AE67" s="5"/>
      <c r="AF67" s="5"/>
      <c r="AG67" s="5"/>
      <c r="AH67" s="5"/>
    </row>
    <row r="68" spans="1:34" ht="15" x14ac:dyDescent="0.25">
      <c r="A68" s="57"/>
      <c r="I68" s="59"/>
      <c r="J68" s="59"/>
      <c r="K68" s="59"/>
      <c r="L68" s="59"/>
      <c r="M68" s="59"/>
      <c r="N68" s="59"/>
      <c r="O68" s="59"/>
      <c r="P68" s="2"/>
      <c r="Q68" s="2"/>
      <c r="R68" s="2"/>
      <c r="S68" s="2"/>
      <c r="AB68" s="5"/>
      <c r="AC68" s="5"/>
      <c r="AD68" s="5"/>
      <c r="AE68" s="5"/>
      <c r="AF68" s="5"/>
      <c r="AG68" s="5"/>
      <c r="AH68" s="5"/>
    </row>
    <row r="69" spans="1:34" ht="15" x14ac:dyDescent="0.25">
      <c r="A69" s="57"/>
      <c r="I69" s="59"/>
      <c r="J69" s="59"/>
      <c r="K69" s="59"/>
      <c r="L69" s="59"/>
      <c r="M69" s="59"/>
      <c r="N69" s="59"/>
      <c r="O69" s="59"/>
      <c r="P69" s="2"/>
      <c r="Q69" s="2"/>
      <c r="R69" s="2"/>
      <c r="S69" s="2"/>
      <c r="AB69" s="5"/>
      <c r="AC69" s="5"/>
      <c r="AD69" s="5"/>
      <c r="AE69" s="5"/>
      <c r="AF69" s="5"/>
      <c r="AG69" s="5"/>
      <c r="AH69" s="5"/>
    </row>
    <row r="70" spans="1:34" ht="24.95" customHeight="1" x14ac:dyDescent="0.25">
      <c r="A70" s="57"/>
      <c r="B70" s="57"/>
      <c r="D70" s="297" t="s">
        <v>58</v>
      </c>
      <c r="E70" s="298"/>
      <c r="F70" s="297" t="s">
        <v>59</v>
      </c>
      <c r="G70" s="298"/>
      <c r="H70" s="297" t="s">
        <v>60</v>
      </c>
      <c r="I70" s="298"/>
      <c r="J70" s="297" t="s">
        <v>61</v>
      </c>
      <c r="K70" s="298"/>
      <c r="L70" s="297" t="s">
        <v>62</v>
      </c>
      <c r="M70" s="298"/>
      <c r="N70" s="58"/>
      <c r="O70" s="58"/>
      <c r="P70" s="8"/>
      <c r="Q70" s="8"/>
      <c r="R70" s="8"/>
      <c r="S70" s="8"/>
      <c r="T70" s="5"/>
      <c r="U70" s="5"/>
      <c r="V70" s="5"/>
      <c r="W70" s="5"/>
      <c r="X70" s="5"/>
      <c r="Y70" s="5"/>
      <c r="Z70" s="5"/>
      <c r="AA70" s="5"/>
      <c r="AB70" s="5"/>
      <c r="AC70" s="5"/>
      <c r="AD70" s="5"/>
      <c r="AE70" s="5"/>
      <c r="AF70" s="5"/>
      <c r="AG70" s="5"/>
      <c r="AH70" s="5"/>
    </row>
    <row r="71" spans="1:34" ht="24.95" customHeight="1" x14ac:dyDescent="0.25">
      <c r="A71" s="57"/>
      <c r="B71" s="57"/>
      <c r="D71" s="292">
        <f>I17</f>
        <v>0</v>
      </c>
      <c r="E71" s="293"/>
      <c r="F71" s="292">
        <f>I18</f>
        <v>0</v>
      </c>
      <c r="G71" s="293"/>
      <c r="H71" s="292">
        <f>I19</f>
        <v>0</v>
      </c>
      <c r="I71" s="293"/>
      <c r="J71" s="292">
        <f>I20</f>
        <v>0</v>
      </c>
      <c r="K71" s="293"/>
      <c r="L71" s="292">
        <f>I21</f>
        <v>0</v>
      </c>
      <c r="M71" s="293"/>
      <c r="N71" s="58"/>
      <c r="O71" s="58"/>
      <c r="P71" s="8"/>
      <c r="Q71" s="8"/>
      <c r="R71" s="8"/>
      <c r="S71" s="8"/>
      <c r="T71" s="5"/>
      <c r="U71" s="5"/>
      <c r="V71" s="5"/>
      <c r="W71" s="5"/>
      <c r="X71" s="5"/>
      <c r="Y71" s="5"/>
      <c r="Z71" s="5"/>
      <c r="AA71" s="5"/>
      <c r="AB71" s="5"/>
      <c r="AC71" s="5"/>
      <c r="AD71" s="5"/>
      <c r="AE71" s="5"/>
      <c r="AF71" s="5"/>
      <c r="AG71" s="5"/>
      <c r="AH71" s="5"/>
    </row>
    <row r="72" spans="1:34" ht="30" customHeight="1" x14ac:dyDescent="0.25">
      <c r="A72" s="57"/>
      <c r="B72" s="296" t="s">
        <v>69</v>
      </c>
      <c r="C72" s="296"/>
      <c r="D72" s="55" t="s">
        <v>77</v>
      </c>
      <c r="E72" s="55" t="s">
        <v>72</v>
      </c>
      <c r="F72" s="55" t="s">
        <v>77</v>
      </c>
      <c r="G72" s="55" t="s">
        <v>72</v>
      </c>
      <c r="H72" s="55" t="s">
        <v>77</v>
      </c>
      <c r="I72" s="55" t="s">
        <v>72</v>
      </c>
      <c r="J72" s="55" t="s">
        <v>77</v>
      </c>
      <c r="K72" s="55" t="s">
        <v>72</v>
      </c>
      <c r="L72" s="55" t="s">
        <v>77</v>
      </c>
      <c r="M72" s="55" t="s">
        <v>72</v>
      </c>
      <c r="N72" s="58"/>
      <c r="O72" s="58"/>
      <c r="P72" s="8"/>
      <c r="Q72" s="8"/>
      <c r="R72" s="8"/>
      <c r="S72" s="8"/>
      <c r="T72" s="5"/>
      <c r="U72" s="5"/>
      <c r="V72" s="5"/>
      <c r="W72" s="5"/>
      <c r="X72" s="5"/>
      <c r="Y72" s="5"/>
      <c r="Z72" s="5"/>
      <c r="AA72" s="5"/>
      <c r="AB72" s="5"/>
      <c r="AC72" s="5"/>
      <c r="AD72" s="5"/>
      <c r="AE72" s="5"/>
      <c r="AF72" s="5"/>
      <c r="AG72" s="5"/>
      <c r="AH72" s="5"/>
    </row>
    <row r="73" spans="1:34" ht="20.100000000000001" customHeight="1" x14ac:dyDescent="0.25">
      <c r="A73" s="57"/>
      <c r="B73" s="61" t="s">
        <v>5</v>
      </c>
      <c r="C73" s="100" t="str">
        <f t="shared" ref="C73:C82" si="4">UPPER(C12)</f>
        <v/>
      </c>
      <c r="D73" s="64">
        <f>'Entidad 6'!E124</f>
        <v>0</v>
      </c>
      <c r="E73" s="64">
        <f>'Entidad 6'!F124</f>
        <v>0</v>
      </c>
      <c r="F73" s="64">
        <f>'Entidad 7'!E124</f>
        <v>0</v>
      </c>
      <c r="G73" s="64">
        <f>'Entidad 7'!F124</f>
        <v>0</v>
      </c>
      <c r="H73" s="64">
        <f>'Entidad 8'!E124</f>
        <v>0</v>
      </c>
      <c r="I73" s="64">
        <f>'Entidad 8'!F124</f>
        <v>0</v>
      </c>
      <c r="J73" s="64">
        <f>'Entidad 9'!E124</f>
        <v>0</v>
      </c>
      <c r="K73" s="64">
        <f>'Entidad 9'!F124</f>
        <v>0</v>
      </c>
      <c r="L73" s="64">
        <f>'Entidad 10'!E124</f>
        <v>0</v>
      </c>
      <c r="M73" s="64">
        <f>'Entidad 10'!F124</f>
        <v>0</v>
      </c>
      <c r="N73" s="58"/>
      <c r="O73" s="58"/>
      <c r="P73" s="8"/>
      <c r="Q73" s="8"/>
      <c r="R73" s="8"/>
      <c r="S73" s="8"/>
      <c r="T73" s="5"/>
      <c r="U73" s="5"/>
      <c r="V73" s="5"/>
      <c r="W73" s="5"/>
      <c r="X73" s="5"/>
      <c r="Y73" s="5"/>
      <c r="Z73" s="5"/>
      <c r="AA73" s="5"/>
      <c r="AB73" s="5"/>
      <c r="AC73" s="5"/>
      <c r="AD73" s="5"/>
      <c r="AE73" s="5"/>
      <c r="AF73" s="5"/>
      <c r="AG73" s="5"/>
      <c r="AH73" s="5"/>
    </row>
    <row r="74" spans="1:34" ht="20.100000000000001" customHeight="1" x14ac:dyDescent="0.25">
      <c r="B74" s="61" t="s">
        <v>6</v>
      </c>
      <c r="C74" s="100" t="str">
        <f t="shared" si="4"/>
        <v/>
      </c>
      <c r="D74" s="64">
        <f>'Entidad 6'!E125</f>
        <v>0</v>
      </c>
      <c r="E74" s="64">
        <f>'Entidad 6'!F125</f>
        <v>0</v>
      </c>
      <c r="F74" s="64">
        <f>'Entidad 7'!E125</f>
        <v>0</v>
      </c>
      <c r="G74" s="64">
        <f>'Entidad 7'!F125</f>
        <v>0</v>
      </c>
      <c r="H74" s="64">
        <f>'Entidad 8'!E125</f>
        <v>0</v>
      </c>
      <c r="I74" s="64">
        <f>'Entidad 8'!F125</f>
        <v>0</v>
      </c>
      <c r="J74" s="64">
        <f>'Entidad 9'!E125</f>
        <v>0</v>
      </c>
      <c r="K74" s="64">
        <f>'Entidad 9'!F125</f>
        <v>0</v>
      </c>
      <c r="L74" s="64">
        <f>'Entidad 10'!E125</f>
        <v>0</v>
      </c>
      <c r="M74" s="64">
        <f>'Entidad 10'!F125</f>
        <v>0</v>
      </c>
    </row>
    <row r="75" spans="1:34" ht="20.100000000000001" customHeight="1" x14ac:dyDescent="0.25">
      <c r="A75" s="57"/>
      <c r="B75" s="61" t="s">
        <v>27</v>
      </c>
      <c r="C75" s="100" t="str">
        <f t="shared" si="4"/>
        <v/>
      </c>
      <c r="D75" s="64">
        <f>'Entidad 6'!E126</f>
        <v>0</v>
      </c>
      <c r="E75" s="64">
        <f>'Entidad 6'!F126</f>
        <v>0</v>
      </c>
      <c r="F75" s="64">
        <f>'Entidad 7'!E126</f>
        <v>0</v>
      </c>
      <c r="G75" s="64">
        <f>'Entidad 7'!F126</f>
        <v>0</v>
      </c>
      <c r="H75" s="64">
        <f>'Entidad 8'!E126</f>
        <v>0</v>
      </c>
      <c r="I75" s="64">
        <f>'Entidad 8'!F126</f>
        <v>0</v>
      </c>
      <c r="J75" s="64">
        <f>'Entidad 9'!E126</f>
        <v>0</v>
      </c>
      <c r="K75" s="64">
        <f>'Entidad 9'!F126</f>
        <v>0</v>
      </c>
      <c r="L75" s="64">
        <f>'Entidad 10'!E126</f>
        <v>0</v>
      </c>
      <c r="M75" s="64">
        <f>'Entidad 10'!F126</f>
        <v>0</v>
      </c>
      <c r="N75" s="59"/>
      <c r="O75" s="59"/>
      <c r="P75" s="2"/>
      <c r="Q75" s="2"/>
      <c r="R75" s="2"/>
      <c r="S75" s="2"/>
      <c r="X75" s="5"/>
      <c r="Y75" s="5"/>
      <c r="Z75" s="5"/>
      <c r="AA75" s="5"/>
      <c r="AB75" s="5"/>
      <c r="AC75" s="5"/>
      <c r="AD75" s="5"/>
      <c r="AE75" s="5"/>
      <c r="AF75" s="5"/>
      <c r="AG75" s="5"/>
      <c r="AH75" s="5"/>
    </row>
    <row r="76" spans="1:34" ht="20.100000000000001" customHeight="1" x14ac:dyDescent="0.25">
      <c r="A76" s="57"/>
      <c r="B76" s="61" t="s">
        <v>28</v>
      </c>
      <c r="C76" s="100" t="str">
        <f t="shared" si="4"/>
        <v/>
      </c>
      <c r="D76" s="64">
        <f>'Entidad 6'!E127</f>
        <v>0</v>
      </c>
      <c r="E76" s="64">
        <f>'Entidad 6'!F127</f>
        <v>0</v>
      </c>
      <c r="F76" s="64">
        <f>'Entidad 7'!E127</f>
        <v>0</v>
      </c>
      <c r="G76" s="64">
        <f>'Entidad 7'!F127</f>
        <v>0</v>
      </c>
      <c r="H76" s="64">
        <f>'Entidad 8'!E127</f>
        <v>0</v>
      </c>
      <c r="I76" s="64">
        <f>'Entidad 8'!F127</f>
        <v>0</v>
      </c>
      <c r="J76" s="64">
        <f>'Entidad 9'!E127</f>
        <v>0</v>
      </c>
      <c r="K76" s="64">
        <f>'Entidad 9'!F127</f>
        <v>0</v>
      </c>
      <c r="L76" s="64">
        <f>'Entidad 10'!E127</f>
        <v>0</v>
      </c>
      <c r="M76" s="64">
        <f>'Entidad 10'!F127</f>
        <v>0</v>
      </c>
      <c r="N76" s="59"/>
      <c r="O76" s="59"/>
      <c r="P76" s="2"/>
      <c r="Q76" s="2"/>
      <c r="R76" s="2"/>
      <c r="S76" s="2"/>
      <c r="AB76" s="5"/>
      <c r="AC76" s="5"/>
      <c r="AD76" s="5"/>
      <c r="AE76" s="5"/>
      <c r="AF76" s="5"/>
      <c r="AG76" s="5"/>
      <c r="AH76" s="5"/>
    </row>
    <row r="77" spans="1:34" ht="20.100000000000001" customHeight="1" x14ac:dyDescent="0.25">
      <c r="A77" s="57"/>
      <c r="B77" s="61" t="s">
        <v>29</v>
      </c>
      <c r="C77" s="100" t="str">
        <f t="shared" si="4"/>
        <v/>
      </c>
      <c r="D77" s="64">
        <f>'Entidad 6'!E128</f>
        <v>0</v>
      </c>
      <c r="E77" s="64">
        <f>'Entidad 6'!F128</f>
        <v>0</v>
      </c>
      <c r="F77" s="64">
        <f>'Entidad 7'!E128</f>
        <v>0</v>
      </c>
      <c r="G77" s="64">
        <f>'Entidad 7'!F128</f>
        <v>0</v>
      </c>
      <c r="H77" s="64">
        <f>'Entidad 8'!E128</f>
        <v>0</v>
      </c>
      <c r="I77" s="64">
        <f>'Entidad 8'!F128</f>
        <v>0</v>
      </c>
      <c r="J77" s="64">
        <f>'Entidad 9'!E128</f>
        <v>0</v>
      </c>
      <c r="K77" s="64">
        <f>'Entidad 9'!F128</f>
        <v>0</v>
      </c>
      <c r="L77" s="64">
        <f>'Entidad 10'!E128</f>
        <v>0</v>
      </c>
      <c r="M77" s="64">
        <f>'Entidad 10'!F128</f>
        <v>0</v>
      </c>
      <c r="N77" s="59"/>
      <c r="O77" s="59"/>
      <c r="P77" s="2"/>
      <c r="Q77" s="2"/>
      <c r="R77" s="2"/>
      <c r="S77" s="2"/>
      <c r="AB77" s="5"/>
      <c r="AC77" s="5"/>
      <c r="AD77" s="5"/>
      <c r="AE77" s="5"/>
      <c r="AF77" s="5"/>
      <c r="AG77" s="5"/>
      <c r="AH77" s="5"/>
    </row>
    <row r="78" spans="1:34" ht="20.100000000000001" customHeight="1" x14ac:dyDescent="0.25">
      <c r="A78" s="57"/>
      <c r="B78" s="61" t="s">
        <v>30</v>
      </c>
      <c r="C78" s="100" t="str">
        <f t="shared" si="4"/>
        <v/>
      </c>
      <c r="D78" s="64">
        <f>'Entidad 6'!E129</f>
        <v>0</v>
      </c>
      <c r="E78" s="64">
        <f>'Entidad 6'!F129</f>
        <v>0</v>
      </c>
      <c r="F78" s="64">
        <f>'Entidad 7'!E129</f>
        <v>0</v>
      </c>
      <c r="G78" s="64">
        <f>'Entidad 7'!F129</f>
        <v>0</v>
      </c>
      <c r="H78" s="64">
        <f>'Entidad 8'!E129</f>
        <v>0</v>
      </c>
      <c r="I78" s="64">
        <f>'Entidad 8'!F129</f>
        <v>0</v>
      </c>
      <c r="J78" s="64">
        <f>'Entidad 9'!E129</f>
        <v>0</v>
      </c>
      <c r="K78" s="64">
        <f>'Entidad 9'!F129</f>
        <v>0</v>
      </c>
      <c r="L78" s="64">
        <f>'Entidad 10'!E129</f>
        <v>0</v>
      </c>
      <c r="M78" s="64">
        <f>'Entidad 10'!F129</f>
        <v>0</v>
      </c>
      <c r="N78" s="59"/>
      <c r="O78" s="59"/>
      <c r="P78" s="2"/>
      <c r="Q78" s="2"/>
      <c r="R78" s="2"/>
      <c r="S78" s="2"/>
      <c r="AB78" s="5"/>
      <c r="AC78" s="5"/>
      <c r="AD78" s="5"/>
      <c r="AE78" s="5"/>
      <c r="AF78" s="5"/>
      <c r="AG78" s="5"/>
      <c r="AH78" s="5"/>
    </row>
    <row r="79" spans="1:34" ht="20.100000000000001" customHeight="1" x14ac:dyDescent="0.25">
      <c r="A79" s="57"/>
      <c r="B79" s="61" t="s">
        <v>31</v>
      </c>
      <c r="C79" s="100" t="str">
        <f t="shared" si="4"/>
        <v/>
      </c>
      <c r="D79" s="64">
        <f>'Entidad 6'!E130</f>
        <v>0</v>
      </c>
      <c r="E79" s="64">
        <f>'Entidad 6'!F130</f>
        <v>0</v>
      </c>
      <c r="F79" s="64">
        <f>'Entidad 7'!E130</f>
        <v>0</v>
      </c>
      <c r="G79" s="64">
        <f>'Entidad 7'!F130</f>
        <v>0</v>
      </c>
      <c r="H79" s="64">
        <f>'Entidad 8'!E130</f>
        <v>0</v>
      </c>
      <c r="I79" s="64">
        <f>'Entidad 8'!F130</f>
        <v>0</v>
      </c>
      <c r="J79" s="64">
        <f>'Entidad 9'!E130</f>
        <v>0</v>
      </c>
      <c r="K79" s="64">
        <f>'Entidad 9'!F130</f>
        <v>0</v>
      </c>
      <c r="L79" s="64">
        <f>'Entidad 10'!E130</f>
        <v>0</v>
      </c>
      <c r="M79" s="64">
        <f>'Entidad 10'!F130</f>
        <v>0</v>
      </c>
      <c r="N79" s="59"/>
      <c r="O79" s="59"/>
      <c r="P79" s="2"/>
      <c r="Q79" s="2"/>
      <c r="R79" s="2"/>
      <c r="S79" s="2"/>
      <c r="AB79" s="5"/>
      <c r="AC79" s="5"/>
      <c r="AD79" s="5"/>
      <c r="AE79" s="5"/>
      <c r="AF79" s="5"/>
      <c r="AG79" s="5"/>
      <c r="AH79" s="5"/>
    </row>
    <row r="80" spans="1:34" ht="20.100000000000001" customHeight="1" x14ac:dyDescent="0.25">
      <c r="A80" s="57"/>
      <c r="B80" s="61" t="s">
        <v>32</v>
      </c>
      <c r="C80" s="100" t="str">
        <f t="shared" si="4"/>
        <v/>
      </c>
      <c r="D80" s="64">
        <f>'Entidad 6'!E131</f>
        <v>0</v>
      </c>
      <c r="E80" s="64">
        <f>'Entidad 6'!F131</f>
        <v>0</v>
      </c>
      <c r="F80" s="64">
        <f>'Entidad 7'!E131</f>
        <v>0</v>
      </c>
      <c r="G80" s="64">
        <f>'Entidad 7'!F131</f>
        <v>0</v>
      </c>
      <c r="H80" s="64">
        <f>'Entidad 8'!E131</f>
        <v>0</v>
      </c>
      <c r="I80" s="64">
        <f>'Entidad 8'!F131</f>
        <v>0</v>
      </c>
      <c r="J80" s="64">
        <f>'Entidad 9'!E131</f>
        <v>0</v>
      </c>
      <c r="K80" s="64">
        <f>'Entidad 9'!F131</f>
        <v>0</v>
      </c>
      <c r="L80" s="64">
        <f>'Entidad 10'!E131</f>
        <v>0</v>
      </c>
      <c r="M80" s="64">
        <f>'Entidad 10'!F131</f>
        <v>0</v>
      </c>
      <c r="N80" s="59"/>
      <c r="O80" s="59"/>
      <c r="P80" s="2"/>
      <c r="Q80" s="2"/>
      <c r="R80" s="2"/>
      <c r="S80" s="2"/>
      <c r="AB80" s="5"/>
      <c r="AC80" s="5"/>
      <c r="AD80" s="5"/>
      <c r="AE80" s="5"/>
      <c r="AF80" s="5"/>
      <c r="AG80" s="5"/>
      <c r="AH80" s="5"/>
    </row>
    <row r="81" spans="1:57" ht="20.100000000000001" customHeight="1" x14ac:dyDescent="0.25">
      <c r="A81" s="57"/>
      <c r="B81" s="61" t="s">
        <v>33</v>
      </c>
      <c r="C81" s="100" t="str">
        <f t="shared" si="4"/>
        <v/>
      </c>
      <c r="D81" s="64">
        <f>'Entidad 6'!E132</f>
        <v>0</v>
      </c>
      <c r="E81" s="64">
        <f>'Entidad 6'!F132</f>
        <v>0</v>
      </c>
      <c r="F81" s="64">
        <f>'Entidad 7'!E132</f>
        <v>0</v>
      </c>
      <c r="G81" s="64">
        <f>'Entidad 7'!F132</f>
        <v>0</v>
      </c>
      <c r="H81" s="64">
        <f>'Entidad 8'!E132</f>
        <v>0</v>
      </c>
      <c r="I81" s="64">
        <f>'Entidad 8'!F132</f>
        <v>0</v>
      </c>
      <c r="J81" s="64">
        <f>'Entidad 9'!E132</f>
        <v>0</v>
      </c>
      <c r="K81" s="64">
        <f>'Entidad 9'!F132</f>
        <v>0</v>
      </c>
      <c r="L81" s="64">
        <f>'Entidad 10'!E132</f>
        <v>0</v>
      </c>
      <c r="M81" s="64">
        <f>'Entidad 10'!F132</f>
        <v>0</v>
      </c>
      <c r="N81" s="59"/>
      <c r="O81" s="59"/>
      <c r="P81" s="2"/>
      <c r="Q81" s="2"/>
      <c r="R81" s="2"/>
      <c r="S81" s="2"/>
      <c r="AB81" s="5"/>
      <c r="AC81" s="5"/>
      <c r="AD81" s="5"/>
      <c r="AE81" s="5"/>
      <c r="AF81" s="5"/>
      <c r="AG81" s="5"/>
      <c r="AH81" s="5"/>
    </row>
    <row r="82" spans="1:57" ht="20.100000000000001" customHeight="1" x14ac:dyDescent="0.25">
      <c r="A82" s="57"/>
      <c r="B82" s="61" t="s">
        <v>34</v>
      </c>
      <c r="C82" s="100" t="str">
        <f t="shared" si="4"/>
        <v/>
      </c>
      <c r="D82" s="64">
        <f>'Entidad 6'!E133</f>
        <v>0</v>
      </c>
      <c r="E82" s="64">
        <f>'Entidad 6'!F133</f>
        <v>0</v>
      </c>
      <c r="F82" s="64">
        <f>'Entidad 7'!E133</f>
        <v>0</v>
      </c>
      <c r="G82" s="64">
        <f>'Entidad 7'!F133</f>
        <v>0</v>
      </c>
      <c r="H82" s="64">
        <f>'Entidad 8'!E133</f>
        <v>0</v>
      </c>
      <c r="I82" s="64">
        <f>'Entidad 8'!F133</f>
        <v>0</v>
      </c>
      <c r="J82" s="64">
        <f>'Entidad 9'!E133</f>
        <v>0</v>
      </c>
      <c r="K82" s="64">
        <f>'Entidad 9'!F133</f>
        <v>0</v>
      </c>
      <c r="L82" s="64">
        <f>'Entidad 10'!E133</f>
        <v>0</v>
      </c>
      <c r="M82" s="64">
        <f>'Entidad 10'!F133</f>
        <v>0</v>
      </c>
      <c r="N82" s="59"/>
      <c r="O82" s="59"/>
      <c r="P82" s="2"/>
      <c r="Q82" s="2"/>
      <c r="R82" s="2"/>
      <c r="S82" s="2"/>
      <c r="AB82" s="5"/>
      <c r="AC82" s="5"/>
      <c r="AD82" s="5"/>
      <c r="AE82" s="5"/>
      <c r="AF82" s="5"/>
      <c r="AG82" s="5"/>
      <c r="AH82" s="5"/>
    </row>
    <row r="83" spans="1:57" ht="20.100000000000001" customHeight="1" x14ac:dyDescent="0.25">
      <c r="A83" s="57"/>
      <c r="B83" s="312" t="s">
        <v>148</v>
      </c>
      <c r="C83" s="313"/>
      <c r="D83" s="62">
        <f>'Entidad 6'!E134</f>
        <v>0</v>
      </c>
      <c r="E83" s="62">
        <f>'Entidad 6'!F134</f>
        <v>0</v>
      </c>
      <c r="F83" s="62">
        <f>'Entidad 7'!E134</f>
        <v>0</v>
      </c>
      <c r="G83" s="62">
        <f>'Entidad 7'!F134</f>
        <v>0</v>
      </c>
      <c r="H83" s="62">
        <f>'Entidad 8'!E134</f>
        <v>0</v>
      </c>
      <c r="I83" s="62">
        <f>'Entidad 8'!F134</f>
        <v>0</v>
      </c>
      <c r="J83" s="62">
        <f>'Entidad 9'!E134</f>
        <v>0</v>
      </c>
      <c r="K83" s="62">
        <f>'Entidad 9'!F134</f>
        <v>0</v>
      </c>
      <c r="L83" s="62">
        <f>'Entidad 10'!E134</f>
        <v>0</v>
      </c>
      <c r="M83" s="62">
        <f>'Entidad 10'!F134</f>
        <v>0</v>
      </c>
      <c r="N83" s="59"/>
      <c r="O83" s="59"/>
      <c r="P83" s="2"/>
      <c r="Q83" s="2"/>
      <c r="R83" s="2"/>
      <c r="S83" s="2"/>
      <c r="AB83" s="5"/>
      <c r="AC83" s="5"/>
      <c r="AD83" s="5"/>
      <c r="AE83" s="5"/>
      <c r="AF83" s="5"/>
      <c r="AG83" s="5"/>
      <c r="AH83" s="5"/>
    </row>
    <row r="84" spans="1:57" ht="20.100000000000001" customHeight="1" x14ac:dyDescent="0.25">
      <c r="A84" s="57"/>
      <c r="B84" s="316" t="s">
        <v>2</v>
      </c>
      <c r="C84" s="316"/>
      <c r="D84" s="121">
        <f>SUM(D73:D83)</f>
        <v>0</v>
      </c>
      <c r="E84" s="121">
        <f t="shared" ref="E84:M84" si="5">SUM(E73:E83)</f>
        <v>0</v>
      </c>
      <c r="F84" s="121">
        <f t="shared" si="5"/>
        <v>0</v>
      </c>
      <c r="G84" s="121">
        <f t="shared" si="5"/>
        <v>0</v>
      </c>
      <c r="H84" s="121">
        <f t="shared" si="5"/>
        <v>0</v>
      </c>
      <c r="I84" s="121">
        <f t="shared" si="5"/>
        <v>0</v>
      </c>
      <c r="J84" s="121">
        <f t="shared" si="5"/>
        <v>0</v>
      </c>
      <c r="K84" s="121">
        <f t="shared" si="5"/>
        <v>0</v>
      </c>
      <c r="L84" s="121">
        <f t="shared" si="5"/>
        <v>0</v>
      </c>
      <c r="M84" s="121">
        <f t="shared" si="5"/>
        <v>0</v>
      </c>
      <c r="N84" s="59"/>
      <c r="O84" s="59"/>
      <c r="P84" s="2"/>
      <c r="Q84" s="2"/>
      <c r="R84" s="2"/>
      <c r="S84" s="2"/>
      <c r="AB84" s="5"/>
      <c r="AC84" s="5"/>
      <c r="AD84" s="5"/>
      <c r="AE84" s="5"/>
      <c r="AF84" s="5"/>
      <c r="AG84" s="5"/>
      <c r="AH84" s="5"/>
    </row>
    <row r="85" spans="1:57" ht="15" x14ac:dyDescent="0.25">
      <c r="A85" s="57"/>
      <c r="D85" s="63"/>
      <c r="E85" s="63"/>
      <c r="F85" s="63"/>
      <c r="G85" s="63"/>
      <c r="H85" s="63"/>
      <c r="I85" s="63"/>
      <c r="J85" s="63"/>
      <c r="K85" s="63"/>
      <c r="L85" s="63"/>
      <c r="M85" s="63"/>
      <c r="N85" s="59"/>
      <c r="O85" s="59"/>
      <c r="P85" s="2"/>
      <c r="Q85" s="2"/>
      <c r="R85" s="2"/>
      <c r="S85" s="2"/>
      <c r="AB85" s="5"/>
      <c r="AC85" s="5"/>
      <c r="AD85" s="5"/>
      <c r="AE85" s="5"/>
      <c r="AF85" s="5"/>
      <c r="AG85" s="5"/>
      <c r="AH85" s="5"/>
    </row>
    <row r="86" spans="1:57" ht="15" x14ac:dyDescent="0.25">
      <c r="A86" s="57"/>
      <c r="I86" s="59"/>
      <c r="J86" s="59"/>
      <c r="K86" s="59"/>
      <c r="L86" s="59"/>
      <c r="M86" s="59"/>
      <c r="N86" s="59"/>
      <c r="O86" s="59"/>
      <c r="P86" s="2"/>
      <c r="Q86" s="2"/>
      <c r="R86" s="2"/>
      <c r="S86" s="2"/>
      <c r="AB86" s="5"/>
      <c r="AC86" s="5"/>
      <c r="AD86" s="5"/>
      <c r="AE86" s="5"/>
      <c r="AF86" s="5"/>
      <c r="AG86" s="5"/>
      <c r="AH86" s="5"/>
    </row>
    <row r="87" spans="1:57" ht="21.75" customHeight="1" thickBot="1" x14ac:dyDescent="0.3">
      <c r="A87" s="57"/>
      <c r="B87" s="289" t="s">
        <v>90</v>
      </c>
      <c r="C87" s="289"/>
      <c r="D87" s="289"/>
      <c r="E87" s="289"/>
      <c r="F87" s="289"/>
      <c r="G87" s="289"/>
      <c r="H87" s="289"/>
      <c r="I87" s="289"/>
      <c r="J87" s="289"/>
      <c r="K87" s="289"/>
      <c r="L87" s="289"/>
      <c r="M87" s="289"/>
      <c r="N87" s="58"/>
      <c r="O87" s="58"/>
      <c r="P87" s="8"/>
      <c r="Q87" s="8"/>
      <c r="R87" s="8"/>
      <c r="S87" s="8"/>
      <c r="T87" s="5"/>
      <c r="U87" s="5"/>
      <c r="V87" s="5"/>
      <c r="W87" s="5"/>
      <c r="X87" s="5"/>
      <c r="Y87" s="5"/>
      <c r="Z87" s="5"/>
      <c r="AA87" s="5"/>
      <c r="AB87" s="5"/>
      <c r="AC87" s="5"/>
      <c r="AD87" s="5"/>
      <c r="AE87" s="5"/>
      <c r="AF87" s="5"/>
      <c r="AG87" s="5"/>
      <c r="AH87" s="5"/>
      <c r="BA87" s="3"/>
      <c r="BB87" s="3"/>
      <c r="BC87" s="3"/>
      <c r="BD87" s="3"/>
      <c r="BE87" s="3"/>
    </row>
    <row r="88" spans="1:57" ht="15.75" thickTop="1" x14ac:dyDescent="0.25">
      <c r="A88" s="57"/>
      <c r="I88" s="59"/>
      <c r="J88" s="59"/>
      <c r="K88" s="59"/>
      <c r="L88" s="59"/>
      <c r="M88" s="59"/>
      <c r="N88" s="59"/>
      <c r="O88" s="59"/>
      <c r="P88" s="2"/>
      <c r="Q88" s="2"/>
      <c r="R88" s="2"/>
      <c r="S88" s="2"/>
      <c r="AB88" s="5"/>
      <c r="AC88" s="5"/>
      <c r="AD88" s="5"/>
      <c r="AE88" s="5"/>
      <c r="AF88" s="5"/>
      <c r="AG88" s="5"/>
      <c r="AH88" s="5"/>
    </row>
    <row r="89" spans="1:57" ht="45" x14ac:dyDescent="0.25">
      <c r="A89" s="57"/>
      <c r="B89" s="317" t="s">
        <v>70</v>
      </c>
      <c r="C89" s="318"/>
      <c r="D89" s="66" t="s">
        <v>36</v>
      </c>
      <c r="E89" s="66" t="s">
        <v>35</v>
      </c>
      <c r="F89" s="66" t="s">
        <v>154</v>
      </c>
      <c r="G89" s="66" t="s">
        <v>117</v>
      </c>
      <c r="I89" s="58"/>
      <c r="J89" s="58"/>
      <c r="K89" s="58"/>
      <c r="L89" s="58"/>
      <c r="M89" s="58"/>
      <c r="N89" s="58"/>
      <c r="O89" s="58"/>
      <c r="P89" s="8"/>
      <c r="Q89" s="8"/>
      <c r="R89" s="8"/>
      <c r="S89" s="8"/>
      <c r="T89" s="5"/>
      <c r="U89" s="5"/>
      <c r="V89" s="5"/>
      <c r="W89" s="5"/>
      <c r="X89" s="5"/>
      <c r="Y89" s="5"/>
      <c r="Z89" s="5"/>
      <c r="AA89" s="5"/>
      <c r="AB89" s="5"/>
      <c r="AC89" s="5"/>
      <c r="AD89" s="5"/>
      <c r="AE89" s="5"/>
      <c r="AF89" s="5"/>
      <c r="AG89" s="5"/>
      <c r="AH89" s="5"/>
    </row>
    <row r="90" spans="1:57" ht="20.100000000000001" customHeight="1" x14ac:dyDescent="0.25">
      <c r="A90" s="57"/>
      <c r="B90" s="290" t="s">
        <v>8</v>
      </c>
      <c r="C90" s="291"/>
      <c r="D90" s="67">
        <f t="shared" ref="D90:D95" si="6">D29+F29+H29+J29+L29+D41+F41+H41+J41+L41</f>
        <v>0</v>
      </c>
      <c r="E90" s="67">
        <f>E29+G29+I29+K29+E41+G41+I41+K41+M41+M29</f>
        <v>0</v>
      </c>
      <c r="F90" s="67">
        <f>'Entidad representante'!I98+'Entidad 2'!I98+'Entidad 3'!I98+'Entidad 4'!I98+'Entidad 5'!I98+'Entidad 6'!I98+'Entidad 7'!I98+'Entidad 8'!I98+'Entidad 9'!I98+'Entidad 10'!I98</f>
        <v>0</v>
      </c>
      <c r="G90" s="133" t="str">
        <f>IFERROR(ROUND(F90/$F$97,3),"")</f>
        <v/>
      </c>
      <c r="H90" s="60"/>
      <c r="I90" s="58"/>
      <c r="J90" s="58"/>
      <c r="K90" s="58"/>
      <c r="L90" s="58"/>
      <c r="M90" s="58"/>
      <c r="N90" s="58"/>
      <c r="O90" s="58"/>
      <c r="P90" s="8"/>
      <c r="Q90" s="8"/>
      <c r="R90" s="8"/>
      <c r="S90" s="8"/>
      <c r="T90" s="5"/>
      <c r="U90" s="5"/>
      <c r="V90" s="5"/>
      <c r="W90" s="5"/>
      <c r="X90" s="5"/>
      <c r="Y90" s="5"/>
      <c r="Z90" s="5"/>
      <c r="AA90" s="5"/>
      <c r="AB90" s="5"/>
      <c r="AC90" s="5"/>
      <c r="AD90" s="5"/>
      <c r="AE90" s="5"/>
      <c r="AF90" s="5"/>
      <c r="AG90" s="5"/>
      <c r="AH90" s="5"/>
    </row>
    <row r="91" spans="1:57" ht="20.100000000000001" customHeight="1" x14ac:dyDescent="0.25">
      <c r="A91" s="57"/>
      <c r="B91" s="290" t="s">
        <v>52</v>
      </c>
      <c r="C91" s="291"/>
      <c r="D91" s="67">
        <f t="shared" si="6"/>
        <v>0</v>
      </c>
      <c r="E91" s="67">
        <f>E30+G30+I30+K30+M30+E42+G42+I42+K42+M42</f>
        <v>0</v>
      </c>
      <c r="F91" s="67">
        <f>'Entidad representante'!I99+'Entidad 2'!I99+'Entidad 3'!I99+'Entidad 4'!I99+'Entidad 5'!I99+'Entidad 6'!I99+'Entidad 7'!I99+'Entidad 8'!I99+'Entidad 9'!I99+'Entidad 10'!I99</f>
        <v>0</v>
      </c>
      <c r="G91" s="133" t="str">
        <f t="shared" ref="G91:G96" si="7">IFERROR(ROUND(F91/$F$97,3),"")</f>
        <v/>
      </c>
      <c r="I91" s="58"/>
      <c r="J91" s="58"/>
      <c r="K91" s="58"/>
      <c r="L91" s="58"/>
      <c r="M91" s="58"/>
      <c r="N91" s="58"/>
      <c r="O91" s="58"/>
      <c r="P91" s="8"/>
      <c r="Q91" s="8"/>
      <c r="R91" s="8"/>
      <c r="S91" s="8"/>
      <c r="T91" s="5"/>
      <c r="U91" s="5"/>
      <c r="V91" s="5"/>
      <c r="W91" s="5"/>
      <c r="X91" s="5"/>
      <c r="Y91" s="5"/>
      <c r="Z91" s="5"/>
      <c r="AA91" s="5"/>
      <c r="AB91" s="5"/>
      <c r="AC91" s="5"/>
      <c r="AD91" s="5"/>
      <c r="AE91" s="5"/>
      <c r="AF91" s="5"/>
      <c r="AG91" s="5"/>
      <c r="AH91" s="5"/>
    </row>
    <row r="92" spans="1:57" ht="20.100000000000001" customHeight="1" x14ac:dyDescent="0.25">
      <c r="A92" s="57"/>
      <c r="B92" s="290" t="s">
        <v>12</v>
      </c>
      <c r="C92" s="291"/>
      <c r="D92" s="67">
        <f t="shared" si="6"/>
        <v>0</v>
      </c>
      <c r="E92" s="67">
        <f>E31+G31+I31+K31+M31+E43+G43+I43+K43+M43</f>
        <v>0</v>
      </c>
      <c r="F92" s="67">
        <f>'Entidad representante'!I100+'Entidad 2'!I100+'Entidad 3'!I100+'Entidad 4'!I100+'Entidad 5'!I100+'Entidad 6'!I100+'Entidad 7'!I100+'Entidad 8'!I100+'Entidad 9'!I100+'Entidad 10'!I100</f>
        <v>0</v>
      </c>
      <c r="G92" s="133" t="str">
        <f t="shared" si="7"/>
        <v/>
      </c>
      <c r="I92" s="58"/>
      <c r="J92" s="58"/>
      <c r="K92" s="58"/>
      <c r="L92" s="58"/>
      <c r="M92" s="58"/>
      <c r="N92" s="58"/>
      <c r="O92" s="58"/>
      <c r="P92" s="8"/>
      <c r="Q92" s="8"/>
      <c r="R92" s="8"/>
      <c r="S92" s="8"/>
      <c r="T92" s="5"/>
      <c r="U92" s="5"/>
      <c r="V92" s="5"/>
      <c r="W92" s="5"/>
      <c r="X92" s="5"/>
      <c r="Y92" s="5"/>
      <c r="Z92" s="5"/>
      <c r="AA92" s="5"/>
      <c r="AB92" s="5"/>
      <c r="AC92" s="5"/>
      <c r="AD92" s="5"/>
      <c r="AE92" s="5"/>
      <c r="AF92" s="5"/>
      <c r="AG92" s="5"/>
      <c r="AH92" s="5"/>
    </row>
    <row r="93" spans="1:57" ht="20.100000000000001" customHeight="1" x14ac:dyDescent="0.25">
      <c r="A93" s="57"/>
      <c r="B93" s="290" t="s">
        <v>53</v>
      </c>
      <c r="C93" s="291"/>
      <c r="D93" s="67">
        <f t="shared" si="6"/>
        <v>0</v>
      </c>
      <c r="E93" s="67">
        <f>E32+G32+I32+K32+M32+E44+G44+I44+K44+M44</f>
        <v>0</v>
      </c>
      <c r="F93" s="67">
        <f>'Entidad representante'!I101+'Entidad 2'!I101+'Entidad 3'!I101+'Entidad 4'!I101+'Entidad 5'!I101+'Entidad 6'!I101+'Entidad 7'!I101+'Entidad 8'!I101+'Entidad 9'!I101+'Entidad 10'!I101</f>
        <v>0</v>
      </c>
      <c r="G93" s="133" t="str">
        <f t="shared" si="7"/>
        <v/>
      </c>
      <c r="I93" s="58"/>
      <c r="J93" s="58"/>
      <c r="K93" s="58"/>
      <c r="L93" s="58"/>
      <c r="M93" s="58"/>
      <c r="N93" s="58"/>
      <c r="O93" s="58"/>
      <c r="P93" s="8"/>
      <c r="Q93" s="8"/>
      <c r="R93" s="8"/>
      <c r="S93" s="8"/>
      <c r="T93" s="5"/>
      <c r="U93" s="5"/>
      <c r="V93" s="5"/>
      <c r="W93" s="5"/>
      <c r="X93" s="5"/>
      <c r="Y93" s="5"/>
      <c r="Z93" s="5"/>
      <c r="AA93" s="5"/>
      <c r="AB93" s="5"/>
      <c r="AC93" s="5"/>
      <c r="AD93" s="5"/>
      <c r="AE93" s="5"/>
      <c r="AF93" s="5"/>
      <c r="AG93" s="5"/>
      <c r="AH93" s="5"/>
    </row>
    <row r="94" spans="1:57" ht="20.100000000000001" customHeight="1" x14ac:dyDescent="0.25">
      <c r="A94" s="57"/>
      <c r="B94" s="290" t="s">
        <v>9</v>
      </c>
      <c r="C94" s="291"/>
      <c r="D94" s="67">
        <f t="shared" si="6"/>
        <v>0</v>
      </c>
      <c r="E94" s="67">
        <f>E33+G33+I33+K33+M33+E45+G45+I45+K45+M45</f>
        <v>0</v>
      </c>
      <c r="F94" s="67">
        <f>'Entidad representante'!I102+'Entidad 2'!I102+'Entidad 3'!I102+'Entidad 4'!I102+'Entidad 5'!I102+'Entidad 6'!I102+'Entidad 7'!I102+'Entidad 8'!I102+'Entidad 9'!I102+'Entidad 10'!I102</f>
        <v>0</v>
      </c>
      <c r="G94" s="133" t="str">
        <f t="shared" si="7"/>
        <v/>
      </c>
      <c r="I94" s="58"/>
      <c r="J94" s="58"/>
      <c r="K94" s="58"/>
      <c r="L94" s="58"/>
      <c r="M94" s="58"/>
      <c r="N94" s="58"/>
      <c r="O94" s="58"/>
      <c r="P94" s="8"/>
      <c r="Q94" s="8"/>
      <c r="R94" s="8"/>
      <c r="S94" s="8"/>
      <c r="T94" s="5"/>
      <c r="U94" s="5"/>
      <c r="V94" s="5"/>
      <c r="W94" s="5"/>
      <c r="X94" s="5"/>
      <c r="Y94" s="5"/>
      <c r="Z94" s="5"/>
      <c r="AA94" s="5"/>
      <c r="AB94" s="5"/>
      <c r="AC94" s="5"/>
      <c r="AD94" s="5"/>
      <c r="AE94" s="5"/>
      <c r="AF94" s="5"/>
      <c r="AG94" s="5"/>
      <c r="AH94" s="5"/>
    </row>
    <row r="95" spans="1:57" ht="20.100000000000001" customHeight="1" x14ac:dyDescent="0.25">
      <c r="A95" s="57"/>
      <c r="B95" s="290" t="s">
        <v>149</v>
      </c>
      <c r="C95" s="291"/>
      <c r="D95" s="67">
        <f t="shared" si="6"/>
        <v>0</v>
      </c>
      <c r="E95" s="67">
        <f>E34+G34+I34+K34+M34+E46+G46+I46+K46+M46</f>
        <v>0</v>
      </c>
      <c r="F95" s="67">
        <f>'Entidad representante'!I103+'Entidad 2'!I103+'Entidad 3'!I103+'Entidad 4'!I103+'Entidad 5'!I103+'Entidad 6'!I103+'Entidad 7'!I103+'Entidad 8'!I103+'Entidad 9'!I103+'Entidad 10'!I103</f>
        <v>0</v>
      </c>
      <c r="G95" s="133" t="str">
        <f t="shared" si="7"/>
        <v/>
      </c>
      <c r="I95" s="58"/>
      <c r="J95" s="58"/>
      <c r="K95" s="58"/>
      <c r="L95" s="58"/>
      <c r="M95" s="58"/>
      <c r="N95" s="58"/>
      <c r="O95" s="58"/>
      <c r="P95" s="8"/>
      <c r="Q95" s="8"/>
      <c r="R95" s="8"/>
      <c r="S95" s="8"/>
      <c r="T95" s="5"/>
      <c r="U95" s="5"/>
      <c r="V95" s="5"/>
      <c r="W95" s="5"/>
      <c r="X95" s="5"/>
      <c r="Y95" s="5"/>
      <c r="Z95" s="5"/>
      <c r="AA95" s="5"/>
      <c r="AB95" s="5"/>
      <c r="AC95" s="5"/>
      <c r="AD95" s="5"/>
      <c r="AE95" s="5"/>
      <c r="AF95" s="5"/>
      <c r="AG95" s="5"/>
      <c r="AH95" s="5"/>
    </row>
    <row r="96" spans="1:57" ht="20.100000000000001" customHeight="1" x14ac:dyDescent="0.25">
      <c r="A96" s="57"/>
      <c r="B96" s="290" t="s">
        <v>26</v>
      </c>
      <c r="C96" s="291"/>
      <c r="D96" s="67">
        <f>D66+F66+H66+J66+L66+D83+F83+H83+J83+L83</f>
        <v>0</v>
      </c>
      <c r="E96" s="67">
        <f>E66+G66+I66+K66+M66+E83+G83+I83+K83+M83</f>
        <v>0</v>
      </c>
      <c r="F96" s="67">
        <f>'Entidad representante'!I104+'Entidad 2'!I104+'Entidad 3'!I104+'Entidad 4'!I104+'Entidad 5'!I104+'Entidad 6'!I104+'Entidad 7'!I104+'Entidad 8'!I104+'Entidad 9'!I104+'Entidad 10'!I104</f>
        <v>0</v>
      </c>
      <c r="G96" s="133" t="str">
        <f t="shared" si="7"/>
        <v/>
      </c>
      <c r="I96" s="58"/>
      <c r="J96" s="58"/>
      <c r="K96" s="58"/>
      <c r="L96" s="58"/>
      <c r="M96" s="58"/>
      <c r="N96" s="58"/>
      <c r="O96" s="58"/>
      <c r="P96" s="8"/>
      <c r="Q96" s="8"/>
      <c r="R96" s="8"/>
      <c r="S96" s="8"/>
      <c r="T96" s="5"/>
      <c r="U96" s="5"/>
      <c r="V96" s="5"/>
      <c r="W96" s="5"/>
      <c r="X96" s="5"/>
      <c r="Y96" s="5"/>
      <c r="Z96" s="5"/>
      <c r="AA96" s="5"/>
      <c r="AB96" s="5"/>
      <c r="AC96" s="5"/>
      <c r="AD96" s="5"/>
      <c r="AE96" s="5"/>
      <c r="AF96" s="5"/>
      <c r="AG96" s="5"/>
      <c r="AH96" s="5"/>
    </row>
    <row r="97" spans="1:34" ht="15.75" x14ac:dyDescent="0.25">
      <c r="A97" s="57"/>
      <c r="B97" s="299" t="s">
        <v>2</v>
      </c>
      <c r="C97" s="299"/>
      <c r="D97" s="122">
        <f>ROUND(SUM(D90:D96),3)</f>
        <v>0</v>
      </c>
      <c r="E97" s="122">
        <f t="shared" ref="E97:F97" si="8">ROUND(SUM(E90:E96),3)</f>
        <v>0</v>
      </c>
      <c r="F97" s="122">
        <f t="shared" si="8"/>
        <v>0</v>
      </c>
      <c r="G97" s="123">
        <f>ROUND(SUM(G90:G96),1)</f>
        <v>0</v>
      </c>
      <c r="I97" s="58"/>
      <c r="J97" s="58"/>
      <c r="K97" s="58"/>
      <c r="L97" s="58"/>
      <c r="M97" s="58"/>
      <c r="N97" s="58"/>
      <c r="O97" s="58"/>
      <c r="P97" s="8"/>
      <c r="Q97" s="8"/>
      <c r="R97" s="8"/>
      <c r="S97" s="8"/>
      <c r="T97" s="5"/>
      <c r="U97" s="5"/>
      <c r="V97" s="5"/>
      <c r="W97" s="5"/>
      <c r="X97" s="5"/>
      <c r="Y97" s="5"/>
      <c r="Z97" s="5"/>
      <c r="AA97" s="5"/>
      <c r="AB97" s="5"/>
      <c r="AC97" s="5"/>
      <c r="AD97" s="5"/>
      <c r="AE97" s="5"/>
      <c r="AF97" s="5"/>
      <c r="AG97" s="5"/>
      <c r="AH97" s="5"/>
    </row>
    <row r="98" spans="1:34" ht="15" x14ac:dyDescent="0.25">
      <c r="D98" s="68"/>
      <c r="I98" s="58"/>
      <c r="J98" s="58"/>
      <c r="K98" s="58"/>
      <c r="L98" s="59"/>
      <c r="M98" s="59"/>
    </row>
    <row r="99" spans="1:34" ht="15" x14ac:dyDescent="0.25">
      <c r="I99" s="58"/>
      <c r="J99" s="58"/>
      <c r="K99" s="58"/>
      <c r="L99" s="59"/>
      <c r="M99" s="59"/>
    </row>
    <row r="100" spans="1:34" ht="45" x14ac:dyDescent="0.25">
      <c r="B100" s="315" t="s">
        <v>69</v>
      </c>
      <c r="C100" s="315"/>
      <c r="D100" s="66" t="s">
        <v>36</v>
      </c>
      <c r="E100" s="66" t="s">
        <v>35</v>
      </c>
      <c r="F100" s="66" t="s">
        <v>63</v>
      </c>
      <c r="G100" s="66" t="s">
        <v>117</v>
      </c>
      <c r="I100" s="58"/>
      <c r="J100" s="58"/>
      <c r="K100" s="58"/>
      <c r="L100" s="59"/>
      <c r="M100" s="59"/>
    </row>
    <row r="101" spans="1:34" ht="20.100000000000001" customHeight="1" x14ac:dyDescent="0.25">
      <c r="B101" s="61" t="s">
        <v>5</v>
      </c>
      <c r="C101" s="100">
        <f t="shared" ref="C101:C110" si="9">C12</f>
        <v>0</v>
      </c>
      <c r="D101" s="64">
        <f>D35</f>
        <v>0</v>
      </c>
      <c r="E101" s="69">
        <f>E35</f>
        <v>0</v>
      </c>
      <c r="F101" s="69">
        <f>E56*$M$12+$M$13*G56+I56*$M$14+$M$15*K56+M56*$M$16+E73*$M$17+G73*$M$18+I73*$M$19+K73*$M$20+M73*$M$21</f>
        <v>0</v>
      </c>
      <c r="G101" s="133" t="str">
        <f>IFERROR(ROUND(F101/$F$112,3),"")</f>
        <v/>
      </c>
      <c r="H101" s="60"/>
      <c r="I101" s="58"/>
      <c r="J101" s="58"/>
      <c r="K101" s="58"/>
      <c r="L101" s="59"/>
      <c r="M101" s="59"/>
    </row>
    <row r="102" spans="1:34" ht="20.100000000000001" customHeight="1" x14ac:dyDescent="0.25">
      <c r="B102" s="61" t="s">
        <v>6</v>
      </c>
      <c r="C102" s="100">
        <f t="shared" si="9"/>
        <v>0</v>
      </c>
      <c r="D102" s="64">
        <f>F35</f>
        <v>0</v>
      </c>
      <c r="E102" s="69">
        <f>G35</f>
        <v>0</v>
      </c>
      <c r="F102" s="69">
        <f>E57*$M$12+$M$13*G57+I57*$M$14+$M$15*K57+M57*$M$16+E74*$M$17+G74*$M$18+I74*$M$19+K74*$M$20+M74*$M$21</f>
        <v>0</v>
      </c>
      <c r="G102" s="133" t="str">
        <f t="shared" ref="G102:G111" si="10">IFERROR(ROUND(F102/$F$112,3),"")</f>
        <v/>
      </c>
      <c r="I102" s="58"/>
      <c r="J102" s="58"/>
      <c r="K102" s="58"/>
    </row>
    <row r="103" spans="1:34" ht="20.100000000000001" customHeight="1" x14ac:dyDescent="0.25">
      <c r="B103" s="61" t="s">
        <v>27</v>
      </c>
      <c r="C103" s="100">
        <f t="shared" si="9"/>
        <v>0</v>
      </c>
      <c r="D103" s="64">
        <f>H35</f>
        <v>0</v>
      </c>
      <c r="E103" s="69">
        <f>I35</f>
        <v>0</v>
      </c>
      <c r="F103" s="69">
        <f t="shared" ref="F103:F111" si="11">E58*$M$12+$M$13*G58+I58*$M$14+$M$15*K58+M58*$M$16+E75*$M$17+G75*$M$18+I75*$M$19+K75*$M$20+M75*$M$21</f>
        <v>0</v>
      </c>
      <c r="G103" s="133" t="str">
        <f t="shared" si="10"/>
        <v/>
      </c>
      <c r="I103" s="58"/>
      <c r="J103" s="58"/>
      <c r="K103" s="58"/>
    </row>
    <row r="104" spans="1:34" ht="20.100000000000001" customHeight="1" x14ac:dyDescent="0.25">
      <c r="B104" s="61" t="s">
        <v>28</v>
      </c>
      <c r="C104" s="100">
        <f t="shared" si="9"/>
        <v>0</v>
      </c>
      <c r="D104" s="64">
        <f>J35</f>
        <v>0</v>
      </c>
      <c r="E104" s="69">
        <f>K35</f>
        <v>0</v>
      </c>
      <c r="F104" s="69">
        <f t="shared" si="11"/>
        <v>0</v>
      </c>
      <c r="G104" s="133" t="str">
        <f t="shared" si="10"/>
        <v/>
      </c>
      <c r="I104" s="58"/>
      <c r="J104" s="58"/>
      <c r="K104" s="58"/>
    </row>
    <row r="105" spans="1:34" ht="20.100000000000001" customHeight="1" x14ac:dyDescent="0.25">
      <c r="B105" s="61" t="s">
        <v>29</v>
      </c>
      <c r="C105" s="100">
        <f t="shared" si="9"/>
        <v>0</v>
      </c>
      <c r="D105" s="64">
        <f>L35</f>
        <v>0</v>
      </c>
      <c r="E105" s="69">
        <f>M35</f>
        <v>0</v>
      </c>
      <c r="F105" s="69">
        <f t="shared" si="11"/>
        <v>0</v>
      </c>
      <c r="G105" s="133" t="str">
        <f t="shared" si="10"/>
        <v/>
      </c>
      <c r="I105" s="58"/>
      <c r="J105" s="58"/>
      <c r="K105" s="58"/>
    </row>
    <row r="106" spans="1:34" ht="20.100000000000001" customHeight="1" x14ac:dyDescent="0.25">
      <c r="B106" s="61" t="s">
        <v>30</v>
      </c>
      <c r="C106" s="100">
        <f t="shared" si="9"/>
        <v>0</v>
      </c>
      <c r="D106" s="64">
        <f>D47</f>
        <v>0</v>
      </c>
      <c r="E106" s="69">
        <f>E47</f>
        <v>0</v>
      </c>
      <c r="F106" s="69">
        <f t="shared" si="11"/>
        <v>0</v>
      </c>
      <c r="G106" s="133" t="str">
        <f t="shared" si="10"/>
        <v/>
      </c>
      <c r="I106" s="58"/>
      <c r="J106" s="58"/>
      <c r="K106" s="58"/>
    </row>
    <row r="107" spans="1:34" ht="20.100000000000001" customHeight="1" x14ac:dyDescent="0.25">
      <c r="B107" s="61" t="s">
        <v>31</v>
      </c>
      <c r="C107" s="100">
        <f t="shared" si="9"/>
        <v>0</v>
      </c>
      <c r="D107" s="64">
        <f>F47</f>
        <v>0</v>
      </c>
      <c r="E107" s="69">
        <f>G47</f>
        <v>0</v>
      </c>
      <c r="F107" s="69">
        <f t="shared" si="11"/>
        <v>0</v>
      </c>
      <c r="G107" s="133" t="str">
        <f t="shared" si="10"/>
        <v/>
      </c>
    </row>
    <row r="108" spans="1:34" ht="20.100000000000001" customHeight="1" x14ac:dyDescent="0.25">
      <c r="B108" s="61" t="s">
        <v>32</v>
      </c>
      <c r="C108" s="100">
        <f t="shared" si="9"/>
        <v>0</v>
      </c>
      <c r="D108" s="64">
        <f>H47</f>
        <v>0</v>
      </c>
      <c r="E108" s="69">
        <f>I47</f>
        <v>0</v>
      </c>
      <c r="F108" s="69">
        <f t="shared" si="11"/>
        <v>0</v>
      </c>
      <c r="G108" s="133" t="str">
        <f t="shared" si="10"/>
        <v/>
      </c>
    </row>
    <row r="109" spans="1:34" ht="20.100000000000001" customHeight="1" x14ac:dyDescent="0.25">
      <c r="B109" s="61" t="s">
        <v>33</v>
      </c>
      <c r="C109" s="100">
        <f t="shared" si="9"/>
        <v>0</v>
      </c>
      <c r="D109" s="64">
        <f>J47</f>
        <v>0</v>
      </c>
      <c r="E109" s="69">
        <f>K47</f>
        <v>0</v>
      </c>
      <c r="F109" s="69">
        <f t="shared" si="11"/>
        <v>0</v>
      </c>
      <c r="G109" s="133" t="str">
        <f t="shared" si="10"/>
        <v/>
      </c>
    </row>
    <row r="110" spans="1:34" ht="20.100000000000001" customHeight="1" x14ac:dyDescent="0.25">
      <c r="B110" s="61" t="s">
        <v>34</v>
      </c>
      <c r="C110" s="100">
        <f t="shared" si="9"/>
        <v>0</v>
      </c>
      <c r="D110" s="64">
        <f>L47</f>
        <v>0</v>
      </c>
      <c r="E110" s="69">
        <f>M47</f>
        <v>0</v>
      </c>
      <c r="F110" s="69">
        <f t="shared" si="11"/>
        <v>0</v>
      </c>
      <c r="G110" s="133" t="str">
        <f t="shared" si="10"/>
        <v/>
      </c>
    </row>
    <row r="111" spans="1:34" ht="20.100000000000001" customHeight="1" x14ac:dyDescent="0.25">
      <c r="B111" s="312" t="s">
        <v>148</v>
      </c>
      <c r="C111" s="313"/>
      <c r="D111" s="64">
        <f>D96</f>
        <v>0</v>
      </c>
      <c r="E111" s="69">
        <f>E96</f>
        <v>0</v>
      </c>
      <c r="F111" s="69">
        <f t="shared" si="11"/>
        <v>0</v>
      </c>
      <c r="G111" s="133" t="str">
        <f t="shared" si="10"/>
        <v/>
      </c>
    </row>
    <row r="112" spans="1:34" ht="20.100000000000001" customHeight="1" x14ac:dyDescent="0.25">
      <c r="B112" s="316" t="s">
        <v>2</v>
      </c>
      <c r="C112" s="316"/>
      <c r="D112" s="124">
        <f>ROUND(SUM(D101:D111),3)</f>
        <v>0</v>
      </c>
      <c r="E112" s="124">
        <f>ROUND(SUM(E101:E111),3)</f>
        <v>0</v>
      </c>
      <c r="F112" s="124">
        <f>ROUND(SUM(F101:F111),3)</f>
        <v>0</v>
      </c>
      <c r="G112" s="123">
        <f>SUM(G101:G111)</f>
        <v>0</v>
      </c>
      <c r="I112" s="79"/>
      <c r="J112" s="80"/>
      <c r="K112" s="80"/>
      <c r="L112" s="80"/>
    </row>
    <row r="113" spans="2:13" ht="15" x14ac:dyDescent="0.25">
      <c r="J113" s="304" t="s">
        <v>143</v>
      </c>
      <c r="K113" s="304"/>
      <c r="L113" s="304"/>
    </row>
    <row r="114" spans="2:13" ht="15" x14ac:dyDescent="0.25">
      <c r="J114" s="304"/>
      <c r="K114" s="304"/>
      <c r="L114" s="304"/>
    </row>
    <row r="115" spans="2:13" ht="45" x14ac:dyDescent="0.25">
      <c r="B115" s="315" t="s">
        <v>87</v>
      </c>
      <c r="C115" s="315"/>
      <c r="D115" s="66" t="s">
        <v>36</v>
      </c>
      <c r="E115" s="66" t="s">
        <v>35</v>
      </c>
      <c r="F115" s="66" t="s">
        <v>37</v>
      </c>
      <c r="G115" s="66" t="s">
        <v>63</v>
      </c>
      <c r="H115" s="66" t="s">
        <v>117</v>
      </c>
      <c r="J115" s="66" t="s">
        <v>144</v>
      </c>
      <c r="K115" s="66" t="s">
        <v>145</v>
      </c>
      <c r="L115" s="66" t="s">
        <v>142</v>
      </c>
      <c r="M115" s="59"/>
    </row>
    <row r="116" spans="2:13" ht="20.100000000000001" customHeight="1" x14ac:dyDescent="0.25">
      <c r="B116" s="61" t="s">
        <v>153</v>
      </c>
      <c r="C116" s="99">
        <f>$I$12</f>
        <v>0</v>
      </c>
      <c r="D116" s="64">
        <f>D67</f>
        <v>0</v>
      </c>
      <c r="E116" s="64">
        <f>E67</f>
        <v>0</v>
      </c>
      <c r="F116" s="70">
        <f t="shared" ref="F116:F125" si="12">M12</f>
        <v>0</v>
      </c>
      <c r="G116" s="64">
        <f>E116*F116</f>
        <v>0</v>
      </c>
      <c r="H116" s="133" t="str">
        <f>IFERROR(ROUND(G116/$G$126,3),"")</f>
        <v/>
      </c>
      <c r="J116" s="64" t="str">
        <f>IF(OR(L12="PEQUEÑA EMPRESA",L12="MEDIANA EMPRESA"),D116,IF(D116&lt;&gt;0,"No Pyme",""))</f>
        <v/>
      </c>
      <c r="K116" s="71" t="str">
        <f>IF(OR(L12="PEQUEÑA EMPRESA",L12="MEDIANA EMPRESA"),G116,IF(G116&lt;&gt;0,"No Pyme",""))</f>
        <v/>
      </c>
      <c r="L116" s="134" t="str">
        <f>IFERROR(ROUND(J116/$D$126,3),"")</f>
        <v/>
      </c>
      <c r="M116" s="59"/>
    </row>
    <row r="117" spans="2:13" ht="20.100000000000001" customHeight="1" x14ac:dyDescent="0.25">
      <c r="B117" s="61" t="s">
        <v>54</v>
      </c>
      <c r="C117" s="99">
        <f>$I$13</f>
        <v>0</v>
      </c>
      <c r="D117" s="64">
        <f>F67</f>
        <v>0</v>
      </c>
      <c r="E117" s="64">
        <f>G67</f>
        <v>0</v>
      </c>
      <c r="F117" s="70">
        <f t="shared" si="12"/>
        <v>0</v>
      </c>
      <c r="G117" s="64">
        <f t="shared" ref="G117:G125" si="13">E117*F117</f>
        <v>0</v>
      </c>
      <c r="H117" s="133" t="str">
        <f t="shared" ref="H117:H125" si="14">IFERROR(ROUND(G117/$G$126,3),"")</f>
        <v/>
      </c>
      <c r="J117" s="64" t="str">
        <f t="shared" ref="J117:J125" si="15">IF(OR(L13="PEQUEÑA EMPRESA",L13="MEDIANA EMPRESA"),D117,IF(D117&lt;&gt;0,"No Pyme",""))</f>
        <v/>
      </c>
      <c r="K117" s="71" t="str">
        <f t="shared" ref="K117:K125" si="16">IF(OR(L13="PEQUEÑA EMPRESA",L13="MEDIANA EMPRESA"),G117,IF(G117&lt;&gt;0,"No Pyme",""))</f>
        <v/>
      </c>
      <c r="L117" s="134" t="str">
        <f t="shared" ref="L117:L125" si="17">IFERROR(ROUND(J117/$D$126,3),"")</f>
        <v/>
      </c>
    </row>
    <row r="118" spans="2:13" ht="20.100000000000001" customHeight="1" x14ac:dyDescent="0.25">
      <c r="B118" s="61" t="s">
        <v>55</v>
      </c>
      <c r="C118" s="99">
        <f>$I$14</f>
        <v>0</v>
      </c>
      <c r="D118" s="64">
        <f>H67</f>
        <v>0</v>
      </c>
      <c r="E118" s="64">
        <f>I67</f>
        <v>0</v>
      </c>
      <c r="F118" s="70">
        <f t="shared" si="12"/>
        <v>0</v>
      </c>
      <c r="G118" s="64">
        <f t="shared" si="13"/>
        <v>0</v>
      </c>
      <c r="H118" s="133" t="str">
        <f t="shared" si="14"/>
        <v/>
      </c>
      <c r="J118" s="64" t="str">
        <f t="shared" si="15"/>
        <v/>
      </c>
      <c r="K118" s="71" t="str">
        <f t="shared" si="16"/>
        <v/>
      </c>
      <c r="L118" s="134" t="str">
        <f t="shared" si="17"/>
        <v/>
      </c>
    </row>
    <row r="119" spans="2:13" ht="20.100000000000001" customHeight="1" x14ac:dyDescent="0.25">
      <c r="B119" s="61" t="s">
        <v>56</v>
      </c>
      <c r="C119" s="99">
        <f>$I$15</f>
        <v>0</v>
      </c>
      <c r="D119" s="64">
        <f>J67</f>
        <v>0</v>
      </c>
      <c r="E119" s="64">
        <f>K67</f>
        <v>0</v>
      </c>
      <c r="F119" s="70">
        <f t="shared" si="12"/>
        <v>0</v>
      </c>
      <c r="G119" s="64">
        <f t="shared" si="13"/>
        <v>0</v>
      </c>
      <c r="H119" s="133" t="str">
        <f t="shared" si="14"/>
        <v/>
      </c>
      <c r="J119" s="64" t="str">
        <f t="shared" si="15"/>
        <v/>
      </c>
      <c r="K119" s="71" t="str">
        <f t="shared" si="16"/>
        <v/>
      </c>
      <c r="L119" s="134" t="str">
        <f t="shared" si="17"/>
        <v/>
      </c>
    </row>
    <row r="120" spans="2:13" ht="20.100000000000001" customHeight="1" x14ac:dyDescent="0.25">
      <c r="B120" s="61" t="s">
        <v>57</v>
      </c>
      <c r="C120" s="99">
        <f>$I$16</f>
        <v>0</v>
      </c>
      <c r="D120" s="64">
        <f>L67</f>
        <v>0</v>
      </c>
      <c r="E120" s="64">
        <f>M67</f>
        <v>0</v>
      </c>
      <c r="F120" s="70">
        <f t="shared" si="12"/>
        <v>0</v>
      </c>
      <c r="G120" s="64">
        <f t="shared" si="13"/>
        <v>0</v>
      </c>
      <c r="H120" s="133" t="str">
        <f t="shared" si="14"/>
        <v/>
      </c>
      <c r="J120" s="64" t="str">
        <f t="shared" si="15"/>
        <v/>
      </c>
      <c r="K120" s="71" t="str">
        <f t="shared" si="16"/>
        <v/>
      </c>
      <c r="L120" s="134" t="str">
        <f t="shared" si="17"/>
        <v/>
      </c>
    </row>
    <row r="121" spans="2:13" ht="20.100000000000001" customHeight="1" x14ac:dyDescent="0.25">
      <c r="B121" s="61" t="s">
        <v>58</v>
      </c>
      <c r="C121" s="99">
        <f>$I$17</f>
        <v>0</v>
      </c>
      <c r="D121" s="64">
        <f>D84</f>
        <v>0</v>
      </c>
      <c r="E121" s="64">
        <f>E84</f>
        <v>0</v>
      </c>
      <c r="F121" s="70">
        <f t="shared" si="12"/>
        <v>0</v>
      </c>
      <c r="G121" s="64">
        <f t="shared" si="13"/>
        <v>0</v>
      </c>
      <c r="H121" s="133" t="str">
        <f t="shared" si="14"/>
        <v/>
      </c>
      <c r="J121" s="64" t="str">
        <f t="shared" si="15"/>
        <v/>
      </c>
      <c r="K121" s="71" t="str">
        <f t="shared" si="16"/>
        <v/>
      </c>
      <c r="L121" s="134" t="str">
        <f t="shared" si="17"/>
        <v/>
      </c>
    </row>
    <row r="122" spans="2:13" ht="20.100000000000001" customHeight="1" x14ac:dyDescent="0.25">
      <c r="B122" s="61" t="s">
        <v>59</v>
      </c>
      <c r="C122" s="99">
        <f>$I$18</f>
        <v>0</v>
      </c>
      <c r="D122" s="64">
        <f>F84</f>
        <v>0</v>
      </c>
      <c r="E122" s="64">
        <f>G84</f>
        <v>0</v>
      </c>
      <c r="F122" s="70">
        <f t="shared" si="12"/>
        <v>0</v>
      </c>
      <c r="G122" s="64">
        <f t="shared" si="13"/>
        <v>0</v>
      </c>
      <c r="H122" s="133" t="str">
        <f t="shared" si="14"/>
        <v/>
      </c>
      <c r="J122" s="64" t="str">
        <f t="shared" si="15"/>
        <v/>
      </c>
      <c r="K122" s="71" t="str">
        <f t="shared" si="16"/>
        <v/>
      </c>
      <c r="L122" s="134" t="str">
        <f t="shared" si="17"/>
        <v/>
      </c>
    </row>
    <row r="123" spans="2:13" ht="20.100000000000001" customHeight="1" x14ac:dyDescent="0.25">
      <c r="B123" s="61" t="s">
        <v>60</v>
      </c>
      <c r="C123" s="99">
        <f>$I$19</f>
        <v>0</v>
      </c>
      <c r="D123" s="64">
        <f>H84</f>
        <v>0</v>
      </c>
      <c r="E123" s="64">
        <f>I84</f>
        <v>0</v>
      </c>
      <c r="F123" s="70">
        <f t="shared" si="12"/>
        <v>0</v>
      </c>
      <c r="G123" s="64">
        <f t="shared" si="13"/>
        <v>0</v>
      </c>
      <c r="H123" s="133" t="str">
        <f t="shared" si="14"/>
        <v/>
      </c>
      <c r="J123" s="64" t="str">
        <f t="shared" si="15"/>
        <v/>
      </c>
      <c r="K123" s="71" t="str">
        <f t="shared" si="16"/>
        <v/>
      </c>
      <c r="L123" s="134" t="str">
        <f t="shared" si="17"/>
        <v/>
      </c>
    </row>
    <row r="124" spans="2:13" ht="20.100000000000001" customHeight="1" x14ac:dyDescent="0.25">
      <c r="B124" s="61" t="s">
        <v>61</v>
      </c>
      <c r="C124" s="99">
        <f>$I$20</f>
        <v>0</v>
      </c>
      <c r="D124" s="64">
        <f>J84</f>
        <v>0</v>
      </c>
      <c r="E124" s="64">
        <f>K84</f>
        <v>0</v>
      </c>
      <c r="F124" s="70">
        <f t="shared" si="12"/>
        <v>0</v>
      </c>
      <c r="G124" s="64">
        <f t="shared" si="13"/>
        <v>0</v>
      </c>
      <c r="H124" s="133" t="str">
        <f t="shared" si="14"/>
        <v/>
      </c>
      <c r="J124" s="64" t="str">
        <f t="shared" si="15"/>
        <v/>
      </c>
      <c r="K124" s="71" t="str">
        <f t="shared" si="16"/>
        <v/>
      </c>
      <c r="L124" s="134" t="str">
        <f t="shared" si="17"/>
        <v/>
      </c>
    </row>
    <row r="125" spans="2:13" ht="20.100000000000001" customHeight="1" x14ac:dyDescent="0.25">
      <c r="B125" s="61" t="s">
        <v>62</v>
      </c>
      <c r="C125" s="99">
        <f>$I$21</f>
        <v>0</v>
      </c>
      <c r="D125" s="64">
        <f>L84</f>
        <v>0</v>
      </c>
      <c r="E125" s="64">
        <f>M84</f>
        <v>0</v>
      </c>
      <c r="F125" s="70">
        <f t="shared" si="12"/>
        <v>0</v>
      </c>
      <c r="G125" s="64">
        <f t="shared" si="13"/>
        <v>0</v>
      </c>
      <c r="H125" s="133" t="str">
        <f t="shared" si="14"/>
        <v/>
      </c>
      <c r="J125" s="64" t="str">
        <f t="shared" si="15"/>
        <v/>
      </c>
      <c r="K125" s="71" t="str">
        <f t="shared" si="16"/>
        <v/>
      </c>
      <c r="L125" s="134" t="str">
        <f t="shared" si="17"/>
        <v/>
      </c>
    </row>
    <row r="126" spans="2:13" ht="20.100000000000001" customHeight="1" x14ac:dyDescent="0.25">
      <c r="B126" s="314" t="s">
        <v>2</v>
      </c>
      <c r="C126" s="314"/>
      <c r="D126" s="122">
        <f>ROUND(SUM(D116:D125),3)</f>
        <v>0</v>
      </c>
      <c r="E126" s="122">
        <f>ROUND(SUM(E116:E125),3)</f>
        <v>0</v>
      </c>
      <c r="F126" s="206" t="str">
        <f>IFERROR(ROUND(G126/E126,3),"")</f>
        <v/>
      </c>
      <c r="G126" s="122">
        <f t="shared" ref="G126" si="18">ROUND(SUM(G116:G125),3)</f>
        <v>0</v>
      </c>
      <c r="H126" s="125">
        <f>SUM(H116:H125)</f>
        <v>0</v>
      </c>
      <c r="I126" s="126"/>
      <c r="J126" s="122">
        <f>ROUND(SUM(J116:J125),3)</f>
        <v>0</v>
      </c>
      <c r="K126" s="172">
        <f>ROUND(SUM(K116:K125),3)</f>
        <v>0</v>
      </c>
      <c r="L126" s="206" t="str">
        <f>IFERROR(ROUND(J126/D126,3),"")</f>
        <v/>
      </c>
    </row>
    <row r="127" spans="2:13" ht="15" customHeight="1" x14ac:dyDescent="0.25"/>
    <row r="128" spans="2:13" ht="15" x14ac:dyDescent="0.25"/>
    <row r="129" spans="4:5" ht="15" customHeight="1" x14ac:dyDescent="0.25">
      <c r="D129" s="81"/>
      <c r="E129" s="81"/>
    </row>
    <row r="130" spans="4:5" ht="15" x14ac:dyDescent="0.25">
      <c r="D130" s="81"/>
      <c r="E130" s="81"/>
    </row>
    <row r="131" spans="4:5" ht="15" x14ac:dyDescent="0.25"/>
    <row r="132" spans="4:5" ht="15" hidden="1" x14ac:dyDescent="0.25"/>
    <row r="133" spans="4:5" ht="15" hidden="1" x14ac:dyDescent="0.25"/>
    <row r="134" spans="4:5" ht="15" hidden="1" x14ac:dyDescent="0.25"/>
    <row r="135" spans="4:5" ht="15" hidden="1" x14ac:dyDescent="0.25"/>
    <row r="136" spans="4:5" ht="15" hidden="1" x14ac:dyDescent="0.25"/>
    <row r="137" spans="4:5" ht="15" hidden="1" x14ac:dyDescent="0.25"/>
    <row r="138" spans="4:5" ht="15" hidden="1" x14ac:dyDescent="0.25"/>
    <row r="139" spans="4:5" ht="15" hidden="1" x14ac:dyDescent="0.25"/>
    <row r="140" spans="4:5" ht="15" hidden="1" x14ac:dyDescent="0.25"/>
    <row r="141" spans="4:5" ht="15" hidden="1" x14ac:dyDescent="0.25"/>
    <row r="142" spans="4:5" ht="15" hidden="1" x14ac:dyDescent="0.25"/>
    <row r="143" spans="4:5" ht="15" hidden="1" x14ac:dyDescent="0.25"/>
    <row r="144" spans="4:5"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sheetData>
  <sheetProtection algorithmName="SHA-512" hashValue="n+gheIBb60MGbvAruOlmqeUXQ+SquVWIY+tHuzkvzd9Jy7N9ALPDLgzsFJ4YOO3gWY9mXD96Sv5GRS6nVfLIIg==" saltValue="SLR+284LJeydlI/YkeP6+g==" spinCount="100000" sheet="1" selectLockedCells="1"/>
  <dataConsolidate/>
  <mergeCells count="105">
    <mergeCell ref="B83:C83"/>
    <mergeCell ref="B126:C126"/>
    <mergeCell ref="B87:M87"/>
    <mergeCell ref="B96:C96"/>
    <mergeCell ref="B115:C115"/>
    <mergeCell ref="L39:M39"/>
    <mergeCell ref="B90:C90"/>
    <mergeCell ref="B91:C91"/>
    <mergeCell ref="B92:C92"/>
    <mergeCell ref="B93:C93"/>
    <mergeCell ref="B94:C94"/>
    <mergeCell ref="B67:C67"/>
    <mergeCell ref="B66:C66"/>
    <mergeCell ref="B55:C55"/>
    <mergeCell ref="B112:C112"/>
    <mergeCell ref="B100:C100"/>
    <mergeCell ref="B89:C89"/>
    <mergeCell ref="B111:C111"/>
    <mergeCell ref="B95:C95"/>
    <mergeCell ref="B84:C84"/>
    <mergeCell ref="D71:E71"/>
    <mergeCell ref="B97:C97"/>
    <mergeCell ref="B46:C46"/>
    <mergeCell ref="B42:C42"/>
    <mergeCell ref="I12:K12"/>
    <mergeCell ref="I13:K13"/>
    <mergeCell ref="I14:K14"/>
    <mergeCell ref="I15:K15"/>
    <mergeCell ref="I16:K16"/>
    <mergeCell ref="I17:K17"/>
    <mergeCell ref="B29:C29"/>
    <mergeCell ref="B34:C34"/>
    <mergeCell ref="B35:C35"/>
    <mergeCell ref="C16:F16"/>
    <mergeCell ref="C17:F17"/>
    <mergeCell ref="C18:F18"/>
    <mergeCell ref="C19:F19"/>
    <mergeCell ref="H26:I26"/>
    <mergeCell ref="J26:K26"/>
    <mergeCell ref="B30:C30"/>
    <mergeCell ref="B31:C31"/>
    <mergeCell ref="B32:C32"/>
    <mergeCell ref="C15:F15"/>
    <mergeCell ref="C20:F20"/>
    <mergeCell ref="C21:F21"/>
    <mergeCell ref="D27:E27"/>
    <mergeCell ref="F27:G27"/>
    <mergeCell ref="B26:C28"/>
    <mergeCell ref="H11:K11"/>
    <mergeCell ref="B4:M4"/>
    <mergeCell ref="J113:L114"/>
    <mergeCell ref="I18:K18"/>
    <mergeCell ref="I19:K19"/>
    <mergeCell ref="I20:K20"/>
    <mergeCell ref="H39:I39"/>
    <mergeCell ref="J39:K39"/>
    <mergeCell ref="B11:F11"/>
    <mergeCell ref="B6:M6"/>
    <mergeCell ref="J53:K53"/>
    <mergeCell ref="L53:M53"/>
    <mergeCell ref="J54:K54"/>
    <mergeCell ref="L54:M54"/>
    <mergeCell ref="B41:C41"/>
    <mergeCell ref="C8:M8"/>
    <mergeCell ref="L26:M26"/>
    <mergeCell ref="F26:G26"/>
    <mergeCell ref="L27:M27"/>
    <mergeCell ref="H27:I27"/>
    <mergeCell ref="J27:K27"/>
    <mergeCell ref="C12:F12"/>
    <mergeCell ref="C13:F13"/>
    <mergeCell ref="C14:F14"/>
    <mergeCell ref="B43:C43"/>
    <mergeCell ref="B44:C44"/>
    <mergeCell ref="B45:C45"/>
    <mergeCell ref="B50:M50"/>
    <mergeCell ref="B72:C72"/>
    <mergeCell ref="L71:M71"/>
    <mergeCell ref="H53:I53"/>
    <mergeCell ref="H54:I54"/>
    <mergeCell ref="H71:I71"/>
    <mergeCell ref="J71:K71"/>
    <mergeCell ref="F71:G71"/>
    <mergeCell ref="F54:G54"/>
    <mergeCell ref="L70:M70"/>
    <mergeCell ref="D70:E70"/>
    <mergeCell ref="F70:G70"/>
    <mergeCell ref="H70:I70"/>
    <mergeCell ref="J70:K70"/>
    <mergeCell ref="D53:E53"/>
    <mergeCell ref="F53:G53"/>
    <mergeCell ref="D54:E54"/>
    <mergeCell ref="B47:C47"/>
    <mergeCell ref="D26:E26"/>
    <mergeCell ref="I21:K21"/>
    <mergeCell ref="B38:C40"/>
    <mergeCell ref="B24:M24"/>
    <mergeCell ref="B33:C33"/>
    <mergeCell ref="J38:K38"/>
    <mergeCell ref="L38:M38"/>
    <mergeCell ref="D38:E38"/>
    <mergeCell ref="F38:G38"/>
    <mergeCell ref="H38:I38"/>
    <mergeCell ref="D39:E39"/>
    <mergeCell ref="F39:G39"/>
  </mergeCells>
  <conditionalFormatting sqref="M12:M21">
    <cfRule type="expression" dxfId="636" priority="9">
      <formula>AND($L12="PEQUEÑA EMPRESA",$M12&gt;0.6)</formula>
    </cfRule>
    <cfRule type="expression" dxfId="635" priority="10">
      <formula>AND($L12="MEDIANA EMPRESA", $M12&gt;0.5)</formula>
    </cfRule>
    <cfRule type="expression" dxfId="634" priority="11">
      <formula>AND($L12="GRAN EMPRESA",$M12&gt;0.4)</formula>
    </cfRule>
  </conditionalFormatting>
  <pageMargins left="0.70866141732283472" right="0.70866141732283472" top="0.74803149606299213" bottom="0.74803149606299213" header="0.31496062992125984" footer="0.31496062992125984"/>
  <pageSetup paperSize="9" scale="39" fitToHeight="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B525374C-7E82-45A5-A518-80DC914EA9A8}">
            <xm:f>$D$126&gt;'Plan de Negocio'!$G$55:$H$55</xm:f>
            <x14:dxf>
              <font>
                <color rgb="FFC00000"/>
              </font>
              <fill>
                <patternFill>
                  <fgColor rgb="FFED8479"/>
                  <bgColor rgb="FFFFB7B7"/>
                </patternFill>
              </fill>
            </x14:dxf>
          </x14:cfRule>
          <xm:sqref>D126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XEV165"/>
  <sheetViews>
    <sheetView showGridLines="0" showZeros="0" zoomScale="40" zoomScaleNormal="40" zoomScaleSheetLayoutView="25" zoomScalePageLayoutView="10" workbookViewId="0">
      <selection activeCell="G104" sqref="G104"/>
    </sheetView>
  </sheetViews>
  <sheetFormatPr baseColWidth="10" defaultColWidth="0" defaultRowHeight="0" customHeight="1" zeroHeight="1" x14ac:dyDescent="0.25"/>
  <cols>
    <col min="1" max="2" width="10.7109375" style="40" customWidth="1"/>
    <col min="3" max="3" width="4.140625" style="40" customWidth="1"/>
    <col min="4" max="4" width="28.7109375" style="40" customWidth="1"/>
    <col min="5" max="10" width="30.7109375" style="40" customWidth="1"/>
    <col min="11" max="11" width="28.5703125" style="40" customWidth="1"/>
    <col min="12" max="18" width="30.7109375" style="40" customWidth="1"/>
    <col min="19" max="21" width="18.7109375" style="40" hidden="1" customWidth="1"/>
    <col min="22" max="28" width="18.7109375" style="40" hidden="1"/>
    <col min="29" max="16373" width="11.42578125" style="40" hidden="1"/>
    <col min="16374" max="16376" width="0" style="40" hidden="1"/>
    <col min="16377" max="16384" width="11.42578125" style="40" hidden="1"/>
  </cols>
  <sheetData>
    <row r="1" spans="4:22" s="34" customFormat="1" ht="30" customHeight="1" x14ac:dyDescent="0.25">
      <c r="J1" s="35"/>
      <c r="K1" s="35"/>
      <c r="L1" s="35"/>
      <c r="M1" s="35"/>
      <c r="N1" s="35"/>
      <c r="O1" s="35"/>
    </row>
    <row r="2" spans="4:22" s="34" customFormat="1" ht="102.75" customHeight="1" x14ac:dyDescent="0.25">
      <c r="L2" s="36"/>
      <c r="M2" s="36"/>
      <c r="N2" s="36"/>
      <c r="O2" s="36"/>
      <c r="P2" s="36"/>
      <c r="Q2" s="36"/>
      <c r="R2" s="36"/>
      <c r="S2" s="36"/>
      <c r="T2" s="36"/>
      <c r="U2" s="36"/>
      <c r="V2" s="36"/>
    </row>
    <row r="3" spans="4:22" s="34" customFormat="1" ht="30" customHeight="1" x14ac:dyDescent="0.25">
      <c r="D3" s="329" t="s">
        <v>156</v>
      </c>
      <c r="E3" s="329"/>
      <c r="F3" s="329"/>
      <c r="G3" s="329"/>
      <c r="H3" s="329"/>
      <c r="I3" s="329"/>
      <c r="J3" s="329"/>
      <c r="K3" s="329"/>
      <c r="L3" s="329"/>
      <c r="M3" s="36"/>
      <c r="N3" s="36"/>
      <c r="O3" s="36"/>
      <c r="P3" s="37"/>
    </row>
    <row r="4" spans="4:22" s="34" customFormat="1" ht="26.25" x14ac:dyDescent="0.25">
      <c r="D4" s="6"/>
      <c r="E4" s="6"/>
      <c r="F4" s="6"/>
      <c r="G4" s="6"/>
      <c r="H4" s="6"/>
      <c r="I4" s="6"/>
      <c r="J4" s="35"/>
      <c r="K4" s="35"/>
      <c r="L4" s="35"/>
      <c r="M4" s="36"/>
      <c r="N4" s="36"/>
      <c r="O4" s="36"/>
      <c r="P4" s="37"/>
    </row>
    <row r="5" spans="4:22" s="34" customFormat="1" ht="409.5" customHeight="1" x14ac:dyDescent="0.25">
      <c r="D5" s="330" t="s">
        <v>184</v>
      </c>
      <c r="E5" s="331"/>
      <c r="F5" s="331"/>
      <c r="G5" s="331"/>
      <c r="H5" s="331"/>
      <c r="I5" s="331"/>
      <c r="J5" s="331"/>
      <c r="K5" s="331"/>
      <c r="L5" s="332"/>
      <c r="M5" s="73"/>
      <c r="N5" s="36"/>
      <c r="O5" s="36"/>
      <c r="P5" s="37"/>
    </row>
    <row r="6" spans="4:22" s="34" customFormat="1" ht="26.25" x14ac:dyDescent="0.25">
      <c r="J6" s="35"/>
      <c r="K6" s="35"/>
      <c r="L6" s="35"/>
      <c r="M6" s="36"/>
      <c r="N6" s="36"/>
      <c r="O6" s="36"/>
    </row>
    <row r="7" spans="4:22" s="34" customFormat="1" ht="20.100000000000001" customHeight="1" x14ac:dyDescent="0.25">
      <c r="D7" s="333" t="s">
        <v>10</v>
      </c>
      <c r="E7" s="334"/>
      <c r="F7" s="335">
        <f>'Presupuesto Total'!$I$12</f>
        <v>0</v>
      </c>
      <c r="G7" s="336"/>
      <c r="H7" s="337"/>
      <c r="J7" s="35"/>
      <c r="K7" s="35"/>
      <c r="L7" s="35"/>
      <c r="M7" s="35"/>
      <c r="N7" s="35"/>
      <c r="O7" s="35"/>
    </row>
    <row r="8" spans="4:22" s="34" customFormat="1" ht="20.100000000000001" customHeight="1" x14ac:dyDescent="0.25">
      <c r="D8" s="38"/>
      <c r="E8" s="38"/>
      <c r="F8" s="39"/>
      <c r="G8" s="39"/>
      <c r="J8" s="35"/>
      <c r="K8" s="35"/>
      <c r="L8" s="35"/>
      <c r="M8" s="35"/>
      <c r="N8" s="35"/>
      <c r="O8" s="35"/>
    </row>
    <row r="9" spans="4:22" s="34" customFormat="1" ht="20.100000000000001" customHeight="1" x14ac:dyDescent="0.25">
      <c r="D9" s="338" t="s">
        <v>11</v>
      </c>
      <c r="E9" s="339"/>
      <c r="F9" s="340"/>
      <c r="G9" s="341"/>
      <c r="H9" s="342"/>
      <c r="J9" s="35"/>
      <c r="K9" s="35"/>
      <c r="L9" s="35"/>
      <c r="M9" s="35"/>
      <c r="N9" s="35"/>
      <c r="O9" s="35"/>
    </row>
    <row r="10" spans="4:22" ht="20.100000000000001" customHeight="1" x14ac:dyDescent="0.25">
      <c r="D10" s="38"/>
      <c r="E10" s="38"/>
      <c r="I10" s="34"/>
      <c r="J10" s="35"/>
      <c r="K10" s="35"/>
    </row>
    <row r="11" spans="4:22" ht="63.75" customHeight="1" x14ac:dyDescent="0.25">
      <c r="D11" s="328" t="s">
        <v>64</v>
      </c>
      <c r="E11" s="328"/>
      <c r="F11" s="328"/>
      <c r="G11" s="328" t="s">
        <v>122</v>
      </c>
      <c r="H11" s="328"/>
      <c r="I11" s="328" t="s">
        <v>75</v>
      </c>
      <c r="J11" s="328"/>
      <c r="K11" s="328"/>
      <c r="M11" s="41"/>
      <c r="N11" s="41"/>
      <c r="O11" s="41"/>
    </row>
    <row r="12" spans="4:22" s="34" customFormat="1" ht="24.95" customHeight="1" x14ac:dyDescent="0.25">
      <c r="D12" s="323" t="s">
        <v>176</v>
      </c>
      <c r="E12" s="324"/>
      <c r="F12" s="325"/>
      <c r="G12" s="326"/>
      <c r="H12" s="326"/>
      <c r="I12" s="327"/>
      <c r="J12" s="327"/>
      <c r="K12" s="327"/>
      <c r="L12" s="151"/>
      <c r="M12" s="41"/>
      <c r="N12" s="41"/>
      <c r="O12" s="41"/>
    </row>
    <row r="13" spans="4:22" s="34" customFormat="1" ht="24.95" customHeight="1" x14ac:dyDescent="0.25">
      <c r="D13" s="323" t="s">
        <v>177</v>
      </c>
      <c r="E13" s="324"/>
      <c r="F13" s="325"/>
      <c r="G13" s="326"/>
      <c r="H13" s="326"/>
      <c r="I13" s="327"/>
      <c r="J13" s="327"/>
      <c r="K13" s="327"/>
      <c r="L13" s="151"/>
      <c r="M13" s="41"/>
      <c r="N13" s="41"/>
      <c r="O13" s="41"/>
    </row>
    <row r="14" spans="4:22" s="34" customFormat="1" ht="24.95" customHeight="1" x14ac:dyDescent="0.25">
      <c r="D14" s="323" t="s">
        <v>178</v>
      </c>
      <c r="E14" s="324"/>
      <c r="F14" s="325"/>
      <c r="G14" s="326"/>
      <c r="H14" s="326"/>
      <c r="I14" s="327"/>
      <c r="J14" s="327"/>
      <c r="K14" s="327"/>
      <c r="L14" s="151"/>
      <c r="M14" s="41"/>
      <c r="N14" s="41"/>
      <c r="O14" s="41"/>
    </row>
    <row r="15" spans="4:22" ht="76.5" customHeight="1" x14ac:dyDescent="0.25">
      <c r="D15" s="350" t="s">
        <v>179</v>
      </c>
      <c r="E15" s="348" t="s">
        <v>173</v>
      </c>
      <c r="F15" s="349"/>
      <c r="G15" s="351"/>
      <c r="H15" s="352"/>
      <c r="I15" s="357"/>
      <c r="J15" s="358"/>
      <c r="K15" s="359"/>
      <c r="L15" s="151"/>
      <c r="M15" s="41"/>
      <c r="N15" s="41"/>
      <c r="O15" s="41"/>
    </row>
    <row r="16" spans="4:22" ht="74.25" customHeight="1" x14ac:dyDescent="0.25">
      <c r="D16" s="350"/>
      <c r="E16" s="348" t="s">
        <v>174</v>
      </c>
      <c r="F16" s="349"/>
      <c r="G16" s="353"/>
      <c r="H16" s="354"/>
      <c r="I16" s="360"/>
      <c r="J16" s="361"/>
      <c r="K16" s="362"/>
      <c r="L16" s="151"/>
      <c r="M16" s="41"/>
      <c r="N16" s="41"/>
      <c r="O16" s="41"/>
    </row>
    <row r="17" spans="4:15" ht="48.75" customHeight="1" x14ac:dyDescent="0.25">
      <c r="D17" s="350"/>
      <c r="E17" s="348" t="s">
        <v>175</v>
      </c>
      <c r="F17" s="349"/>
      <c r="G17" s="355"/>
      <c r="H17" s="356"/>
      <c r="I17" s="363"/>
      <c r="J17" s="364"/>
      <c r="K17" s="365"/>
      <c r="L17" s="42"/>
      <c r="M17" s="42"/>
      <c r="N17" s="42"/>
    </row>
    <row r="18" spans="4:15" ht="15" x14ac:dyDescent="0.25">
      <c r="G18" s="43"/>
      <c r="H18" s="43"/>
      <c r="I18" s="43"/>
      <c r="J18" s="43"/>
      <c r="K18" s="43"/>
      <c r="N18" s="42"/>
    </row>
    <row r="19" spans="4:15" ht="24.95" customHeight="1" x14ac:dyDescent="0.25">
      <c r="D19" s="366" t="s">
        <v>80</v>
      </c>
      <c r="E19" s="367"/>
      <c r="F19" s="367"/>
      <c r="G19" s="343"/>
      <c r="H19" s="343"/>
      <c r="I19" s="43"/>
      <c r="J19" s="43"/>
      <c r="K19" s="43"/>
      <c r="N19" s="42"/>
    </row>
    <row r="20" spans="4:15" ht="15" x14ac:dyDescent="0.25">
      <c r="N20" s="42"/>
    </row>
    <row r="21" spans="4:15" ht="15.75" thickBot="1" x14ac:dyDescent="0.3">
      <c r="N21" s="42"/>
    </row>
    <row r="22" spans="4:15" s="34" customFormat="1" ht="20.100000000000001" customHeight="1" x14ac:dyDescent="0.25">
      <c r="D22" s="344" t="s">
        <v>5</v>
      </c>
      <c r="E22" s="345"/>
      <c r="F22" s="346" t="str">
        <f>UPPER('Presupuesto Total'!$C$12)</f>
        <v/>
      </c>
      <c r="G22" s="346"/>
      <c r="H22" s="346"/>
      <c r="I22" s="347"/>
      <c r="J22" s="344" t="s">
        <v>6</v>
      </c>
      <c r="K22" s="345"/>
      <c r="L22" s="346" t="str">
        <f>UPPER('Presupuesto Total'!$C$13)</f>
        <v/>
      </c>
      <c r="M22" s="346"/>
      <c r="N22" s="346"/>
      <c r="O22" s="347"/>
    </row>
    <row r="23" spans="4:15" s="11" customFormat="1" ht="60" customHeight="1" x14ac:dyDescent="0.25">
      <c r="D23" s="371" t="s">
        <v>128</v>
      </c>
      <c r="E23" s="372"/>
      <c r="F23" s="373" t="s">
        <v>129</v>
      </c>
      <c r="G23" s="373"/>
      <c r="H23" s="74" t="s">
        <v>24</v>
      </c>
      <c r="I23" s="75" t="s">
        <v>23</v>
      </c>
      <c r="J23" s="371" t="s">
        <v>128</v>
      </c>
      <c r="K23" s="372"/>
      <c r="L23" s="373" t="s">
        <v>129</v>
      </c>
      <c r="M23" s="373"/>
      <c r="N23" s="74" t="s">
        <v>24</v>
      </c>
      <c r="O23" s="75" t="s">
        <v>23</v>
      </c>
    </row>
    <row r="24" spans="4:15" s="11" customFormat="1" ht="15" customHeight="1" x14ac:dyDescent="0.25">
      <c r="D24" s="368" t="s">
        <v>8</v>
      </c>
      <c r="E24" s="369"/>
      <c r="F24" s="370"/>
      <c r="G24" s="370"/>
      <c r="H24" s="109"/>
      <c r="I24" s="110"/>
      <c r="J24" s="368" t="s">
        <v>8</v>
      </c>
      <c r="K24" s="369"/>
      <c r="L24" s="370"/>
      <c r="M24" s="370"/>
      <c r="N24" s="115"/>
      <c r="O24" s="118"/>
    </row>
    <row r="25" spans="4:15" s="11" customFormat="1" ht="15" customHeight="1" x14ac:dyDescent="0.25">
      <c r="D25" s="368" t="s">
        <v>52</v>
      </c>
      <c r="E25" s="369"/>
      <c r="F25" s="370"/>
      <c r="G25" s="370"/>
      <c r="H25" s="109"/>
      <c r="I25" s="111">
        <f>SUMIF($G$78:$G$92,"PT 1",$N$78:$N$92)</f>
        <v>0</v>
      </c>
      <c r="J25" s="368" t="s">
        <v>52</v>
      </c>
      <c r="K25" s="369"/>
      <c r="L25" s="370"/>
      <c r="M25" s="370"/>
      <c r="N25" s="115"/>
      <c r="O25" s="111">
        <f>SUMIF($G$78:$G$92,"PT 2",$N$78:$N$92)</f>
        <v>0</v>
      </c>
    </row>
    <row r="26" spans="4:15" s="11" customFormat="1" ht="15" customHeight="1" x14ac:dyDescent="0.25">
      <c r="D26" s="368" t="s">
        <v>12</v>
      </c>
      <c r="E26" s="369"/>
      <c r="F26" s="370"/>
      <c r="G26" s="370"/>
      <c r="H26" s="109"/>
      <c r="I26" s="110"/>
      <c r="J26" s="368" t="s">
        <v>12</v>
      </c>
      <c r="K26" s="369"/>
      <c r="L26" s="370"/>
      <c r="M26" s="370"/>
      <c r="N26" s="115"/>
      <c r="O26" s="118"/>
    </row>
    <row r="27" spans="4:15" s="11" customFormat="1" ht="15" customHeight="1" x14ac:dyDescent="0.25">
      <c r="D27" s="368" t="s">
        <v>53</v>
      </c>
      <c r="E27" s="369"/>
      <c r="F27" s="370"/>
      <c r="G27" s="370"/>
      <c r="H27" s="109"/>
      <c r="I27" s="110"/>
      <c r="J27" s="368" t="s">
        <v>53</v>
      </c>
      <c r="K27" s="369"/>
      <c r="L27" s="370"/>
      <c r="M27" s="370"/>
      <c r="N27" s="115"/>
      <c r="O27" s="118"/>
    </row>
    <row r="28" spans="4:15" s="11" customFormat="1" ht="15" customHeight="1" x14ac:dyDescent="0.25">
      <c r="D28" s="368" t="s">
        <v>9</v>
      </c>
      <c r="E28" s="369"/>
      <c r="F28" s="370"/>
      <c r="G28" s="370"/>
      <c r="H28" s="109"/>
      <c r="I28" s="110"/>
      <c r="J28" s="368" t="s">
        <v>9</v>
      </c>
      <c r="K28" s="369"/>
      <c r="L28" s="370"/>
      <c r="M28" s="370"/>
      <c r="N28" s="115"/>
      <c r="O28" s="118"/>
    </row>
    <row r="29" spans="4:15" s="11" customFormat="1" ht="15" customHeight="1" x14ac:dyDescent="0.25">
      <c r="D29" s="368" t="s">
        <v>149</v>
      </c>
      <c r="E29" s="369"/>
      <c r="F29" s="370"/>
      <c r="G29" s="370"/>
      <c r="H29" s="109"/>
      <c r="I29" s="110"/>
      <c r="J29" s="368" t="s">
        <v>149</v>
      </c>
      <c r="K29" s="369"/>
      <c r="L29" s="370"/>
      <c r="M29" s="370"/>
      <c r="N29" s="115"/>
      <c r="O29" s="118"/>
    </row>
    <row r="30" spans="4:15" s="11" customFormat="1" ht="15" customHeight="1" thickBot="1" x14ac:dyDescent="0.3">
      <c r="D30" s="374"/>
      <c r="E30" s="375"/>
      <c r="F30" s="376"/>
      <c r="G30" s="112" t="s">
        <v>0</v>
      </c>
      <c r="H30" s="113">
        <f>SUM(H24:H29)</f>
        <v>0</v>
      </c>
      <c r="I30" s="114">
        <f>SUM(I24:I29)</f>
        <v>0</v>
      </c>
      <c r="J30" s="374"/>
      <c r="K30" s="375"/>
      <c r="L30" s="376"/>
      <c r="M30" s="119" t="s">
        <v>0</v>
      </c>
      <c r="N30" s="113">
        <f>SUM(N24:N29)</f>
        <v>0</v>
      </c>
      <c r="O30" s="113">
        <f>SUM(O24:O29)</f>
        <v>0</v>
      </c>
    </row>
    <row r="31" spans="4:15" s="11" customFormat="1" ht="15" customHeight="1" x14ac:dyDescent="0.25">
      <c r="J31" s="44"/>
      <c r="K31" s="44"/>
      <c r="L31" s="44"/>
      <c r="M31" s="44"/>
      <c r="N31" s="44"/>
      <c r="O31" s="44"/>
    </row>
    <row r="32" spans="4:15" s="11" customFormat="1" ht="15" customHeight="1" thickBot="1" x14ac:dyDescent="0.3">
      <c r="J32" s="44"/>
      <c r="K32" s="44"/>
      <c r="L32" s="44"/>
      <c r="M32" s="44"/>
      <c r="N32" s="44"/>
      <c r="O32" s="44"/>
    </row>
    <row r="33" spans="4:15" s="11" customFormat="1" ht="20.100000000000001" customHeight="1" x14ac:dyDescent="0.25">
      <c r="D33" s="344" t="s">
        <v>27</v>
      </c>
      <c r="E33" s="345"/>
      <c r="F33" s="346" t="str">
        <f>UPPER('Presupuesto Total'!$C$14)</f>
        <v/>
      </c>
      <c r="G33" s="346"/>
      <c r="H33" s="346"/>
      <c r="I33" s="377"/>
      <c r="J33" s="344" t="s">
        <v>28</v>
      </c>
      <c r="K33" s="345"/>
      <c r="L33" s="346" t="str">
        <f>UPPER('Presupuesto Total'!$C$15)</f>
        <v/>
      </c>
      <c r="M33" s="346"/>
      <c r="N33" s="346"/>
      <c r="O33" s="347"/>
    </row>
    <row r="34" spans="4:15" s="11" customFormat="1" ht="60" customHeight="1" x14ac:dyDescent="0.25">
      <c r="D34" s="371" t="s">
        <v>128</v>
      </c>
      <c r="E34" s="372"/>
      <c r="F34" s="373" t="s">
        <v>129</v>
      </c>
      <c r="G34" s="373"/>
      <c r="H34" s="74" t="s">
        <v>24</v>
      </c>
      <c r="I34" s="76" t="s">
        <v>23</v>
      </c>
      <c r="J34" s="371" t="s">
        <v>128</v>
      </c>
      <c r="K34" s="372"/>
      <c r="L34" s="373" t="s">
        <v>129</v>
      </c>
      <c r="M34" s="373"/>
      <c r="N34" s="74" t="s">
        <v>24</v>
      </c>
      <c r="O34" s="75" t="s">
        <v>23</v>
      </c>
    </row>
    <row r="35" spans="4:15" s="11" customFormat="1" ht="15" customHeight="1" x14ac:dyDescent="0.25">
      <c r="D35" s="368" t="s">
        <v>8</v>
      </c>
      <c r="E35" s="369"/>
      <c r="F35" s="370"/>
      <c r="G35" s="370"/>
      <c r="H35" s="115"/>
      <c r="I35" s="116"/>
      <c r="J35" s="368" t="s">
        <v>8</v>
      </c>
      <c r="K35" s="369"/>
      <c r="L35" s="370"/>
      <c r="M35" s="370"/>
      <c r="N35" s="115"/>
      <c r="O35" s="118"/>
    </row>
    <row r="36" spans="4:15" s="11" customFormat="1" ht="15" customHeight="1" x14ac:dyDescent="0.25">
      <c r="D36" s="368" t="s">
        <v>52</v>
      </c>
      <c r="E36" s="369"/>
      <c r="F36" s="370"/>
      <c r="G36" s="370"/>
      <c r="H36" s="115"/>
      <c r="I36" s="117">
        <f>SUMIF($G$78:$G$92,"PT 3",$N$78:$N$92)</f>
        <v>0</v>
      </c>
      <c r="J36" s="368" t="s">
        <v>52</v>
      </c>
      <c r="K36" s="369"/>
      <c r="L36" s="370"/>
      <c r="M36" s="370"/>
      <c r="N36" s="115"/>
      <c r="O36" s="111">
        <f>SUMIF($G$78:$G$92,"PT 4",$N$78:$N$92)</f>
        <v>0</v>
      </c>
    </row>
    <row r="37" spans="4:15" s="11" customFormat="1" ht="15" customHeight="1" x14ac:dyDescent="0.25">
      <c r="D37" s="368" t="s">
        <v>12</v>
      </c>
      <c r="E37" s="369"/>
      <c r="F37" s="370"/>
      <c r="G37" s="370"/>
      <c r="H37" s="115"/>
      <c r="I37" s="116"/>
      <c r="J37" s="368" t="s">
        <v>12</v>
      </c>
      <c r="K37" s="369"/>
      <c r="L37" s="370"/>
      <c r="M37" s="370"/>
      <c r="N37" s="115"/>
      <c r="O37" s="118"/>
    </row>
    <row r="38" spans="4:15" s="11" customFormat="1" ht="15" customHeight="1" x14ac:dyDescent="0.25">
      <c r="D38" s="368" t="s">
        <v>53</v>
      </c>
      <c r="E38" s="369"/>
      <c r="F38" s="370"/>
      <c r="G38" s="370"/>
      <c r="H38" s="115"/>
      <c r="I38" s="116"/>
      <c r="J38" s="368" t="s">
        <v>53</v>
      </c>
      <c r="K38" s="369"/>
      <c r="L38" s="370"/>
      <c r="M38" s="370"/>
      <c r="N38" s="115"/>
      <c r="O38" s="118"/>
    </row>
    <row r="39" spans="4:15" s="11" customFormat="1" ht="15" customHeight="1" x14ac:dyDescent="0.25">
      <c r="D39" s="368" t="s">
        <v>9</v>
      </c>
      <c r="E39" s="369"/>
      <c r="F39" s="370"/>
      <c r="G39" s="370"/>
      <c r="H39" s="115"/>
      <c r="I39" s="116"/>
      <c r="J39" s="368" t="s">
        <v>9</v>
      </c>
      <c r="K39" s="369"/>
      <c r="L39" s="370"/>
      <c r="M39" s="370"/>
      <c r="N39" s="115"/>
      <c r="O39" s="118"/>
    </row>
    <row r="40" spans="4:15" s="11" customFormat="1" ht="15" customHeight="1" x14ac:dyDescent="0.25">
      <c r="D40" s="368" t="s">
        <v>149</v>
      </c>
      <c r="E40" s="369"/>
      <c r="F40" s="370"/>
      <c r="G40" s="370"/>
      <c r="H40" s="115"/>
      <c r="I40" s="116"/>
      <c r="J40" s="368" t="s">
        <v>149</v>
      </c>
      <c r="K40" s="369"/>
      <c r="L40" s="370"/>
      <c r="M40" s="370"/>
      <c r="N40" s="115"/>
      <c r="O40" s="118"/>
    </row>
    <row r="41" spans="4:15" s="11" customFormat="1" ht="15" customHeight="1" thickBot="1" x14ac:dyDescent="0.3">
      <c r="D41" s="378"/>
      <c r="E41" s="379"/>
      <c r="F41" s="380"/>
      <c r="G41" s="23" t="s">
        <v>0</v>
      </c>
      <c r="H41" s="28">
        <f>SUM(H35:H40)</f>
        <v>0</v>
      </c>
      <c r="I41" s="29">
        <f>SUM(I35:I40)</f>
        <v>0</v>
      </c>
      <c r="J41" s="374"/>
      <c r="K41" s="375"/>
      <c r="L41" s="376"/>
      <c r="M41" s="112" t="s">
        <v>0</v>
      </c>
      <c r="N41" s="113">
        <f>SUM(N35:N40)</f>
        <v>0</v>
      </c>
      <c r="O41" s="114">
        <f>SUM(O35:O40)</f>
        <v>0</v>
      </c>
    </row>
    <row r="42" spans="4:15" s="11" customFormat="1" ht="15" customHeight="1" thickBot="1" x14ac:dyDescent="0.3">
      <c r="J42" s="44"/>
      <c r="K42" s="44"/>
      <c r="L42" s="44"/>
      <c r="M42" s="44"/>
      <c r="N42" s="44"/>
      <c r="O42" s="44"/>
    </row>
    <row r="43" spans="4:15" s="11" customFormat="1" ht="20.100000000000001" customHeight="1" x14ac:dyDescent="0.25">
      <c r="D43" s="344" t="s">
        <v>29</v>
      </c>
      <c r="E43" s="345"/>
      <c r="F43" s="346" t="str">
        <f>UPPER('Presupuesto Total'!$C$16)</f>
        <v/>
      </c>
      <c r="G43" s="346"/>
      <c r="H43" s="346"/>
      <c r="I43" s="347"/>
      <c r="J43" s="344" t="s">
        <v>30</v>
      </c>
      <c r="K43" s="345"/>
      <c r="L43" s="346" t="str">
        <f>UPPER('Presupuesto Total'!$C$17)</f>
        <v/>
      </c>
      <c r="M43" s="346"/>
      <c r="N43" s="346"/>
      <c r="O43" s="347"/>
    </row>
    <row r="44" spans="4:15" s="11" customFormat="1" ht="60" customHeight="1" x14ac:dyDescent="0.25">
      <c r="D44" s="371" t="s">
        <v>128</v>
      </c>
      <c r="E44" s="372"/>
      <c r="F44" s="373" t="s">
        <v>129</v>
      </c>
      <c r="G44" s="373"/>
      <c r="H44" s="74" t="s">
        <v>24</v>
      </c>
      <c r="I44" s="75" t="s">
        <v>23</v>
      </c>
      <c r="J44" s="371" t="s">
        <v>128</v>
      </c>
      <c r="K44" s="372"/>
      <c r="L44" s="373" t="s">
        <v>129</v>
      </c>
      <c r="M44" s="373"/>
      <c r="N44" s="74" t="s">
        <v>24</v>
      </c>
      <c r="O44" s="75" t="s">
        <v>23</v>
      </c>
    </row>
    <row r="45" spans="4:15" s="11" customFormat="1" ht="15" customHeight="1" x14ac:dyDescent="0.25">
      <c r="D45" s="368" t="s">
        <v>8</v>
      </c>
      <c r="E45" s="369"/>
      <c r="F45" s="370"/>
      <c r="G45" s="370"/>
      <c r="H45" s="115"/>
      <c r="I45" s="118"/>
      <c r="J45" s="368" t="s">
        <v>8</v>
      </c>
      <c r="K45" s="369"/>
      <c r="L45" s="370"/>
      <c r="M45" s="370"/>
      <c r="N45" s="115"/>
      <c r="O45" s="118"/>
    </row>
    <row r="46" spans="4:15" s="11" customFormat="1" ht="15" customHeight="1" x14ac:dyDescent="0.25">
      <c r="D46" s="368" t="s">
        <v>52</v>
      </c>
      <c r="E46" s="369"/>
      <c r="F46" s="370"/>
      <c r="G46" s="370"/>
      <c r="H46" s="115"/>
      <c r="I46" s="111">
        <f>SUMIF($G$78:$G$92,"PT 5",$N$78:$N$92)</f>
        <v>0</v>
      </c>
      <c r="J46" s="368" t="s">
        <v>52</v>
      </c>
      <c r="K46" s="369"/>
      <c r="L46" s="370"/>
      <c r="M46" s="370"/>
      <c r="N46" s="115"/>
      <c r="O46" s="111">
        <f>SUMIF($G$78:$G$92,"PT 6",$N$78:$N$92)</f>
        <v>0</v>
      </c>
    </row>
    <row r="47" spans="4:15" s="11" customFormat="1" ht="15" customHeight="1" x14ac:dyDescent="0.25">
      <c r="D47" s="368" t="s">
        <v>12</v>
      </c>
      <c r="E47" s="369"/>
      <c r="F47" s="370"/>
      <c r="G47" s="370"/>
      <c r="H47" s="115"/>
      <c r="I47" s="118"/>
      <c r="J47" s="368" t="s">
        <v>12</v>
      </c>
      <c r="K47" s="369"/>
      <c r="L47" s="370"/>
      <c r="M47" s="370"/>
      <c r="N47" s="115"/>
      <c r="O47" s="118"/>
    </row>
    <row r="48" spans="4:15" s="11" customFormat="1" ht="15" customHeight="1" x14ac:dyDescent="0.25">
      <c r="D48" s="368" t="s">
        <v>53</v>
      </c>
      <c r="E48" s="369"/>
      <c r="F48" s="370"/>
      <c r="G48" s="370"/>
      <c r="H48" s="115"/>
      <c r="I48" s="118"/>
      <c r="J48" s="368" t="s">
        <v>53</v>
      </c>
      <c r="K48" s="369"/>
      <c r="L48" s="370"/>
      <c r="M48" s="370"/>
      <c r="N48" s="115"/>
      <c r="O48" s="118"/>
    </row>
    <row r="49" spans="4:15" s="11" customFormat="1" ht="15" customHeight="1" x14ac:dyDescent="0.25">
      <c r="D49" s="368" t="s">
        <v>9</v>
      </c>
      <c r="E49" s="369"/>
      <c r="F49" s="370"/>
      <c r="G49" s="370"/>
      <c r="H49" s="115"/>
      <c r="I49" s="118"/>
      <c r="J49" s="368" t="s">
        <v>9</v>
      </c>
      <c r="K49" s="369"/>
      <c r="L49" s="370"/>
      <c r="M49" s="370"/>
      <c r="N49" s="115"/>
      <c r="O49" s="118"/>
    </row>
    <row r="50" spans="4:15" s="11" customFormat="1" ht="15" customHeight="1" x14ac:dyDescent="0.25">
      <c r="D50" s="368" t="s">
        <v>149</v>
      </c>
      <c r="E50" s="369"/>
      <c r="F50" s="370"/>
      <c r="G50" s="370"/>
      <c r="H50" s="115"/>
      <c r="I50" s="118"/>
      <c r="J50" s="368" t="s">
        <v>149</v>
      </c>
      <c r="K50" s="369"/>
      <c r="L50" s="370"/>
      <c r="M50" s="370"/>
      <c r="N50" s="115"/>
      <c r="O50" s="118"/>
    </row>
    <row r="51" spans="4:15" s="11" customFormat="1" ht="15" customHeight="1" thickBot="1" x14ac:dyDescent="0.3">
      <c r="D51" s="381"/>
      <c r="E51" s="382"/>
      <c r="F51" s="382"/>
      <c r="G51" s="112" t="s">
        <v>0</v>
      </c>
      <c r="H51" s="113">
        <f>SUM(H45:H50)</f>
        <v>0</v>
      </c>
      <c r="I51" s="114">
        <f>SUM(I45:I50)</f>
        <v>0</v>
      </c>
      <c r="J51" s="381"/>
      <c r="K51" s="382"/>
      <c r="L51" s="382"/>
      <c r="M51" s="112" t="s">
        <v>0</v>
      </c>
      <c r="N51" s="113">
        <f>SUM(N45:N50)</f>
        <v>0</v>
      </c>
      <c r="O51" s="114">
        <f>SUM(O45:O50)</f>
        <v>0</v>
      </c>
    </row>
    <row r="52" spans="4:15" s="11" customFormat="1" ht="15" customHeight="1" thickBot="1" x14ac:dyDescent="0.3">
      <c r="J52" s="44"/>
      <c r="K52" s="44"/>
      <c r="L52" s="44"/>
      <c r="M52" s="44"/>
      <c r="N52" s="44"/>
      <c r="O52" s="44"/>
    </row>
    <row r="53" spans="4:15" s="11" customFormat="1" ht="20.100000000000001" customHeight="1" x14ac:dyDescent="0.25">
      <c r="D53" s="344" t="s">
        <v>31</v>
      </c>
      <c r="E53" s="345"/>
      <c r="F53" s="346" t="str">
        <f>UPPER('Presupuesto Total'!$C$18)</f>
        <v/>
      </c>
      <c r="G53" s="346"/>
      <c r="H53" s="346"/>
      <c r="I53" s="347"/>
      <c r="J53" s="344" t="s">
        <v>32</v>
      </c>
      <c r="K53" s="345"/>
      <c r="L53" s="346" t="str">
        <f>UPPER('Presupuesto Total'!$C$19)</f>
        <v/>
      </c>
      <c r="M53" s="346"/>
      <c r="N53" s="346"/>
      <c r="O53" s="347"/>
    </row>
    <row r="54" spans="4:15" s="11" customFormat="1" ht="60" customHeight="1" x14ac:dyDescent="0.25">
      <c r="D54" s="371" t="s">
        <v>128</v>
      </c>
      <c r="E54" s="372"/>
      <c r="F54" s="373" t="s">
        <v>129</v>
      </c>
      <c r="G54" s="373"/>
      <c r="H54" s="74" t="s">
        <v>24</v>
      </c>
      <c r="I54" s="75" t="s">
        <v>23</v>
      </c>
      <c r="J54" s="371" t="s">
        <v>128</v>
      </c>
      <c r="K54" s="372"/>
      <c r="L54" s="373" t="s">
        <v>129</v>
      </c>
      <c r="M54" s="373"/>
      <c r="N54" s="74" t="s">
        <v>24</v>
      </c>
      <c r="O54" s="75" t="s">
        <v>23</v>
      </c>
    </row>
    <row r="55" spans="4:15" s="11" customFormat="1" ht="15" customHeight="1" x14ac:dyDescent="0.25">
      <c r="D55" s="368" t="s">
        <v>8</v>
      </c>
      <c r="E55" s="369"/>
      <c r="F55" s="370"/>
      <c r="G55" s="370"/>
      <c r="H55" s="115"/>
      <c r="I55" s="118"/>
      <c r="J55" s="368" t="s">
        <v>8</v>
      </c>
      <c r="K55" s="369"/>
      <c r="L55" s="370"/>
      <c r="M55" s="370"/>
      <c r="N55" s="115"/>
      <c r="O55" s="118"/>
    </row>
    <row r="56" spans="4:15" s="11" customFormat="1" ht="15" customHeight="1" x14ac:dyDescent="0.25">
      <c r="D56" s="368" t="s">
        <v>52</v>
      </c>
      <c r="E56" s="369"/>
      <c r="F56" s="370"/>
      <c r="G56" s="370"/>
      <c r="H56" s="115"/>
      <c r="I56" s="111">
        <f>SUMIF($G$78:$G$92,"PT 7",$N$78:$N$92)</f>
        <v>0</v>
      </c>
      <c r="J56" s="368" t="s">
        <v>52</v>
      </c>
      <c r="K56" s="369"/>
      <c r="L56" s="370"/>
      <c r="M56" s="370"/>
      <c r="N56" s="115"/>
      <c r="O56" s="111">
        <f>SUMIF($G$78:$G$92,"PT 8",$N$78:$N$92)</f>
        <v>0</v>
      </c>
    </row>
    <row r="57" spans="4:15" s="11" customFormat="1" ht="15" customHeight="1" x14ac:dyDescent="0.25">
      <c r="D57" s="368" t="s">
        <v>12</v>
      </c>
      <c r="E57" s="369"/>
      <c r="F57" s="370"/>
      <c r="G57" s="370"/>
      <c r="H57" s="115"/>
      <c r="I57" s="118"/>
      <c r="J57" s="368" t="s">
        <v>12</v>
      </c>
      <c r="K57" s="369"/>
      <c r="L57" s="370"/>
      <c r="M57" s="370"/>
      <c r="N57" s="115"/>
      <c r="O57" s="118"/>
    </row>
    <row r="58" spans="4:15" s="11" customFormat="1" ht="15" customHeight="1" x14ac:dyDescent="0.25">
      <c r="D58" s="368" t="s">
        <v>53</v>
      </c>
      <c r="E58" s="369"/>
      <c r="F58" s="370"/>
      <c r="G58" s="370"/>
      <c r="H58" s="115"/>
      <c r="I58" s="118"/>
      <c r="J58" s="368" t="s">
        <v>53</v>
      </c>
      <c r="K58" s="369"/>
      <c r="L58" s="370"/>
      <c r="M58" s="370"/>
      <c r="N58" s="115"/>
      <c r="O58" s="118"/>
    </row>
    <row r="59" spans="4:15" s="11" customFormat="1" ht="15" customHeight="1" x14ac:dyDescent="0.25">
      <c r="D59" s="368" t="s">
        <v>9</v>
      </c>
      <c r="E59" s="369"/>
      <c r="F59" s="370"/>
      <c r="G59" s="370"/>
      <c r="H59" s="115"/>
      <c r="I59" s="118"/>
      <c r="J59" s="368" t="s">
        <v>9</v>
      </c>
      <c r="K59" s="369"/>
      <c r="L59" s="370"/>
      <c r="M59" s="370"/>
      <c r="N59" s="115"/>
      <c r="O59" s="118"/>
    </row>
    <row r="60" spans="4:15" s="11" customFormat="1" ht="15" customHeight="1" x14ac:dyDescent="0.25">
      <c r="D60" s="368" t="s">
        <v>149</v>
      </c>
      <c r="E60" s="369"/>
      <c r="F60" s="370"/>
      <c r="G60" s="370"/>
      <c r="H60" s="115"/>
      <c r="I60" s="118"/>
      <c r="J60" s="368" t="s">
        <v>149</v>
      </c>
      <c r="K60" s="369"/>
      <c r="L60" s="370"/>
      <c r="M60" s="370"/>
      <c r="N60" s="115"/>
      <c r="O60" s="118"/>
    </row>
    <row r="61" spans="4:15" s="11" customFormat="1" ht="15" customHeight="1" thickBot="1" x14ac:dyDescent="0.3">
      <c r="D61" s="381"/>
      <c r="E61" s="382"/>
      <c r="F61" s="382"/>
      <c r="G61" s="112" t="s">
        <v>0</v>
      </c>
      <c r="H61" s="113">
        <f>SUM(H55:H60)</f>
        <v>0</v>
      </c>
      <c r="I61" s="114">
        <f>SUM(I55:I60)</f>
        <v>0</v>
      </c>
      <c r="J61" s="381"/>
      <c r="K61" s="382"/>
      <c r="L61" s="382"/>
      <c r="M61" s="112" t="s">
        <v>0</v>
      </c>
      <c r="N61" s="113">
        <f>SUM(N55:N60)</f>
        <v>0</v>
      </c>
      <c r="O61" s="114">
        <f>SUM(O55:O60)</f>
        <v>0</v>
      </c>
    </row>
    <row r="62" spans="4:15" s="11" customFormat="1" ht="15" customHeight="1" x14ac:dyDescent="0.25">
      <c r="J62" s="44"/>
      <c r="K62" s="44"/>
      <c r="L62" s="44"/>
      <c r="M62" s="44"/>
      <c r="N62" s="44"/>
      <c r="O62" s="44"/>
    </row>
    <row r="63" spans="4:15" s="11" customFormat="1" ht="15" customHeight="1" thickBot="1" x14ac:dyDescent="0.3">
      <c r="J63" s="44"/>
      <c r="K63" s="44"/>
      <c r="L63" s="44"/>
      <c r="M63" s="44"/>
      <c r="N63" s="44"/>
      <c r="O63" s="44"/>
    </row>
    <row r="64" spans="4:15" s="11" customFormat="1" ht="20.100000000000001" customHeight="1" x14ac:dyDescent="0.25">
      <c r="D64" s="344" t="s">
        <v>33</v>
      </c>
      <c r="E64" s="345"/>
      <c r="F64" s="346" t="str">
        <f>UPPER('Presupuesto Total'!$C$20)</f>
        <v/>
      </c>
      <c r="G64" s="346"/>
      <c r="H64" s="346"/>
      <c r="I64" s="347"/>
      <c r="J64" s="344" t="s">
        <v>34</v>
      </c>
      <c r="K64" s="345"/>
      <c r="L64" s="346" t="str">
        <f>UPPER('Presupuesto Total'!$C$21)</f>
        <v/>
      </c>
      <c r="M64" s="346"/>
      <c r="N64" s="346"/>
      <c r="O64" s="347"/>
    </row>
    <row r="65" spans="2:21" s="11" customFormat="1" ht="60" customHeight="1" x14ac:dyDescent="0.25">
      <c r="D65" s="371" t="s">
        <v>128</v>
      </c>
      <c r="E65" s="372"/>
      <c r="F65" s="373" t="s">
        <v>129</v>
      </c>
      <c r="G65" s="373"/>
      <c r="H65" s="74" t="s">
        <v>24</v>
      </c>
      <c r="I65" s="75" t="s">
        <v>23</v>
      </c>
      <c r="J65" s="371" t="s">
        <v>128</v>
      </c>
      <c r="K65" s="372"/>
      <c r="L65" s="373" t="s">
        <v>129</v>
      </c>
      <c r="M65" s="373"/>
      <c r="N65" s="74" t="s">
        <v>24</v>
      </c>
      <c r="O65" s="75" t="s">
        <v>23</v>
      </c>
    </row>
    <row r="66" spans="2:21" s="11" customFormat="1" ht="15" customHeight="1" x14ac:dyDescent="0.25">
      <c r="D66" s="368" t="s">
        <v>8</v>
      </c>
      <c r="E66" s="369"/>
      <c r="F66" s="370"/>
      <c r="G66" s="370"/>
      <c r="H66" s="115"/>
      <c r="I66" s="118"/>
      <c r="J66" s="368" t="s">
        <v>8</v>
      </c>
      <c r="K66" s="369"/>
      <c r="L66" s="370"/>
      <c r="M66" s="370"/>
      <c r="N66" s="115"/>
      <c r="O66" s="118"/>
    </row>
    <row r="67" spans="2:21" s="11" customFormat="1" ht="15" customHeight="1" x14ac:dyDescent="0.25">
      <c r="D67" s="368" t="s">
        <v>52</v>
      </c>
      <c r="E67" s="369"/>
      <c r="F67" s="370"/>
      <c r="G67" s="370"/>
      <c r="H67" s="115"/>
      <c r="I67" s="111">
        <f>SUMIF($G$78:$G$92,"PT 9",$N$78:$N$92)</f>
        <v>0</v>
      </c>
      <c r="J67" s="368" t="s">
        <v>52</v>
      </c>
      <c r="K67" s="369"/>
      <c r="L67" s="370"/>
      <c r="M67" s="370"/>
      <c r="N67" s="115"/>
      <c r="O67" s="111">
        <f>SUMIF($G$78:$G$92,"PT 10",$N$78:$N$92)</f>
        <v>0</v>
      </c>
    </row>
    <row r="68" spans="2:21" s="11" customFormat="1" ht="15" customHeight="1" x14ac:dyDescent="0.25">
      <c r="D68" s="368" t="s">
        <v>12</v>
      </c>
      <c r="E68" s="369"/>
      <c r="F68" s="370"/>
      <c r="G68" s="370"/>
      <c r="H68" s="115"/>
      <c r="I68" s="118"/>
      <c r="J68" s="368" t="s">
        <v>12</v>
      </c>
      <c r="K68" s="369"/>
      <c r="L68" s="370"/>
      <c r="M68" s="370"/>
      <c r="N68" s="115"/>
      <c r="O68" s="118"/>
    </row>
    <row r="69" spans="2:21" s="11" customFormat="1" ht="15" customHeight="1" x14ac:dyDescent="0.25">
      <c r="D69" s="368" t="s">
        <v>53</v>
      </c>
      <c r="E69" s="369"/>
      <c r="F69" s="370"/>
      <c r="G69" s="370"/>
      <c r="H69" s="115"/>
      <c r="I69" s="118"/>
      <c r="J69" s="368" t="s">
        <v>53</v>
      </c>
      <c r="K69" s="369"/>
      <c r="L69" s="370"/>
      <c r="M69" s="370"/>
      <c r="N69" s="115"/>
      <c r="O69" s="118"/>
    </row>
    <row r="70" spans="2:21" s="11" customFormat="1" ht="15" customHeight="1" x14ac:dyDescent="0.25">
      <c r="D70" s="368" t="s">
        <v>9</v>
      </c>
      <c r="E70" s="369"/>
      <c r="F70" s="370"/>
      <c r="G70" s="370"/>
      <c r="H70" s="115"/>
      <c r="I70" s="118"/>
      <c r="J70" s="368" t="s">
        <v>9</v>
      </c>
      <c r="K70" s="369"/>
      <c r="L70" s="370"/>
      <c r="M70" s="370"/>
      <c r="N70" s="115"/>
      <c r="O70" s="118"/>
    </row>
    <row r="71" spans="2:21" s="11" customFormat="1" ht="15" customHeight="1" x14ac:dyDescent="0.25">
      <c r="D71" s="368" t="s">
        <v>149</v>
      </c>
      <c r="E71" s="369"/>
      <c r="F71" s="370"/>
      <c r="G71" s="370"/>
      <c r="H71" s="115"/>
      <c r="I71" s="118"/>
      <c r="J71" s="368" t="s">
        <v>149</v>
      </c>
      <c r="K71" s="369"/>
      <c r="L71" s="370"/>
      <c r="M71" s="370"/>
      <c r="N71" s="115"/>
      <c r="O71" s="118"/>
    </row>
    <row r="72" spans="2:21" s="11" customFormat="1" ht="15" customHeight="1" thickBot="1" x14ac:dyDescent="0.3">
      <c r="D72" s="381"/>
      <c r="E72" s="382"/>
      <c r="F72" s="382"/>
      <c r="G72" s="112" t="s">
        <v>0</v>
      </c>
      <c r="H72" s="113">
        <f>SUM(H66:H71)</f>
        <v>0</v>
      </c>
      <c r="I72" s="114">
        <f>SUM(I66:I71)</f>
        <v>0</v>
      </c>
      <c r="J72" s="381"/>
      <c r="K72" s="382"/>
      <c r="L72" s="382"/>
      <c r="M72" s="112" t="s">
        <v>0</v>
      </c>
      <c r="N72" s="113">
        <f>SUM(N66:N71)</f>
        <v>0</v>
      </c>
      <c r="O72" s="114">
        <f>SUM(O66:O71)</f>
        <v>0</v>
      </c>
    </row>
    <row r="73" spans="2:21" s="11" customFormat="1" ht="15" customHeight="1" x14ac:dyDescent="0.25">
      <c r="J73" s="44"/>
      <c r="K73" s="44"/>
      <c r="L73" s="44"/>
      <c r="M73" s="44"/>
      <c r="N73" s="44"/>
      <c r="O73" s="44"/>
    </row>
    <row r="74" spans="2:21" s="45" customFormat="1" ht="21.75" customHeight="1" thickBot="1" x14ac:dyDescent="0.3">
      <c r="D74" s="388" t="s">
        <v>107</v>
      </c>
      <c r="E74" s="388"/>
      <c r="F74" s="388"/>
      <c r="G74" s="388"/>
      <c r="H74" s="388"/>
      <c r="I74" s="388"/>
      <c r="J74" s="388"/>
      <c r="K74" s="388"/>
      <c r="L74" s="388"/>
      <c r="M74" s="388"/>
      <c r="N74" s="388"/>
      <c r="O74" s="388"/>
      <c r="P74" s="11"/>
    </row>
    <row r="75" spans="2:21" s="47" customFormat="1" ht="21.75" customHeight="1" thickTop="1" x14ac:dyDescent="0.25">
      <c r="D75" s="19"/>
      <c r="E75" s="19"/>
      <c r="F75" s="19"/>
      <c r="G75" s="19"/>
      <c r="H75" s="19"/>
      <c r="I75" s="19"/>
      <c r="J75" s="19"/>
      <c r="K75" s="19"/>
      <c r="L75" s="19"/>
      <c r="M75" s="19"/>
      <c r="N75" s="19"/>
      <c r="O75" s="19"/>
      <c r="P75" s="46"/>
    </row>
    <row r="76" spans="2:21" ht="14.25" customHeight="1" x14ac:dyDescent="0.25">
      <c r="E76" s="19"/>
      <c r="K76" s="19"/>
      <c r="L76" s="19"/>
      <c r="M76" s="19"/>
      <c r="N76" s="19"/>
      <c r="O76" s="45"/>
      <c r="P76" s="45"/>
      <c r="Q76" s="45"/>
      <c r="R76" s="45"/>
      <c r="S76" s="45"/>
      <c r="T76" s="45"/>
    </row>
    <row r="77" spans="2:21" s="48" customFormat="1" ht="60" x14ac:dyDescent="0.25">
      <c r="B77" s="175"/>
      <c r="C77" s="175"/>
      <c r="D77" s="199" t="s">
        <v>108</v>
      </c>
      <c r="E77" s="200" t="s">
        <v>124</v>
      </c>
      <c r="F77" s="200" t="s">
        <v>109</v>
      </c>
      <c r="G77" s="200" t="s">
        <v>110</v>
      </c>
      <c r="H77" s="200" t="s">
        <v>93</v>
      </c>
      <c r="I77" s="200" t="s">
        <v>111</v>
      </c>
      <c r="J77" s="200" t="s">
        <v>127</v>
      </c>
      <c r="K77" s="200" t="s">
        <v>114</v>
      </c>
      <c r="L77" s="200" t="s">
        <v>131</v>
      </c>
      <c r="M77" s="200" t="s">
        <v>126</v>
      </c>
      <c r="N77" s="200" t="s">
        <v>125</v>
      </c>
      <c r="O77" s="51"/>
      <c r="P77" s="51"/>
      <c r="Q77" s="51"/>
      <c r="R77" s="51"/>
      <c r="S77" s="175"/>
      <c r="T77" s="175"/>
      <c r="U77" s="175"/>
    </row>
    <row r="78" spans="2:21" s="48" customFormat="1" ht="18.75" x14ac:dyDescent="0.25">
      <c r="B78" s="175"/>
      <c r="C78" s="178">
        <v>1</v>
      </c>
      <c r="D78" s="191"/>
      <c r="E78" s="191"/>
      <c r="F78" s="192"/>
      <c r="G78" s="192"/>
      <c r="H78" s="193"/>
      <c r="I78" s="194"/>
      <c r="J78" s="194"/>
      <c r="K78" s="195"/>
      <c r="L78" s="179" t="str">
        <f t="shared" ref="L78:L92" si="0">IFERROR((100/K78/100),"")</f>
        <v/>
      </c>
      <c r="M78" s="197"/>
      <c r="N78" s="180" t="str">
        <f>IFERROR((J78*L78*M78/12),"")</f>
        <v/>
      </c>
      <c r="O78" s="51"/>
      <c r="P78" s="51"/>
      <c r="Q78" s="51"/>
      <c r="R78" s="51"/>
      <c r="S78" s="175"/>
      <c r="T78" s="175"/>
      <c r="U78" s="175"/>
    </row>
    <row r="79" spans="2:21" s="48" customFormat="1" ht="18.75" x14ac:dyDescent="0.25">
      <c r="B79" s="181"/>
      <c r="C79" s="178">
        <v>2</v>
      </c>
      <c r="D79" s="191"/>
      <c r="E79" s="191"/>
      <c r="F79" s="192"/>
      <c r="G79" s="192"/>
      <c r="H79" s="193"/>
      <c r="I79" s="194"/>
      <c r="J79" s="194"/>
      <c r="K79" s="195"/>
      <c r="L79" s="179" t="str">
        <f t="shared" si="0"/>
        <v/>
      </c>
      <c r="M79" s="197"/>
      <c r="N79" s="180" t="str">
        <f t="shared" ref="N79:N92" si="1">IFERROR((J79*L79*M79/12),"")</f>
        <v/>
      </c>
      <c r="O79" s="182"/>
      <c r="P79" s="182"/>
      <c r="Q79" s="51"/>
      <c r="R79" s="51"/>
      <c r="S79" s="175"/>
      <c r="T79" s="175"/>
      <c r="U79" s="175"/>
    </row>
    <row r="80" spans="2:21" s="48" customFormat="1" ht="18.75" x14ac:dyDescent="0.25">
      <c r="B80" s="181"/>
      <c r="C80" s="178">
        <v>3</v>
      </c>
      <c r="D80" s="191"/>
      <c r="E80" s="191"/>
      <c r="F80" s="192"/>
      <c r="G80" s="192"/>
      <c r="H80" s="193"/>
      <c r="I80" s="194"/>
      <c r="J80" s="194"/>
      <c r="K80" s="195"/>
      <c r="L80" s="179" t="str">
        <f t="shared" si="0"/>
        <v/>
      </c>
      <c r="M80" s="197"/>
      <c r="N80" s="180" t="str">
        <f t="shared" si="1"/>
        <v/>
      </c>
      <c r="O80" s="183"/>
      <c r="P80" s="182"/>
      <c r="Q80" s="51"/>
      <c r="R80" s="51"/>
      <c r="S80" s="175"/>
      <c r="T80" s="175"/>
      <c r="U80" s="175"/>
    </row>
    <row r="81" spans="2:21" s="48" customFormat="1" ht="18.75" x14ac:dyDescent="0.25">
      <c r="B81" s="181"/>
      <c r="C81" s="178">
        <v>4</v>
      </c>
      <c r="D81" s="191"/>
      <c r="E81" s="191"/>
      <c r="F81" s="192"/>
      <c r="G81" s="192"/>
      <c r="H81" s="193"/>
      <c r="I81" s="194"/>
      <c r="J81" s="194"/>
      <c r="K81" s="195"/>
      <c r="L81" s="179" t="str">
        <f t="shared" si="0"/>
        <v/>
      </c>
      <c r="M81" s="197"/>
      <c r="N81" s="180" t="str">
        <f t="shared" si="1"/>
        <v/>
      </c>
      <c r="O81" s="183"/>
      <c r="P81" s="182"/>
      <c r="Q81" s="51"/>
      <c r="R81" s="51"/>
      <c r="S81" s="175"/>
      <c r="T81" s="175"/>
      <c r="U81" s="175"/>
    </row>
    <row r="82" spans="2:21" s="48" customFormat="1" ht="18.75" x14ac:dyDescent="0.25">
      <c r="B82" s="181"/>
      <c r="C82" s="178">
        <v>5</v>
      </c>
      <c r="D82" s="192"/>
      <c r="E82" s="192"/>
      <c r="F82" s="192"/>
      <c r="G82" s="192"/>
      <c r="H82" s="193"/>
      <c r="I82" s="194"/>
      <c r="J82" s="194"/>
      <c r="K82" s="195"/>
      <c r="L82" s="179" t="str">
        <f t="shared" si="0"/>
        <v/>
      </c>
      <c r="M82" s="197"/>
      <c r="N82" s="180" t="str">
        <f t="shared" si="1"/>
        <v/>
      </c>
      <c r="O82" s="183"/>
      <c r="P82" s="182"/>
      <c r="Q82" s="51"/>
      <c r="R82" s="51"/>
      <c r="S82" s="175"/>
      <c r="T82" s="175"/>
      <c r="U82" s="175"/>
    </row>
    <row r="83" spans="2:21" s="48" customFormat="1" ht="18.75" x14ac:dyDescent="0.25">
      <c r="B83" s="181"/>
      <c r="C83" s="178">
        <v>6</v>
      </c>
      <c r="D83" s="192"/>
      <c r="E83" s="192"/>
      <c r="F83" s="192"/>
      <c r="G83" s="192"/>
      <c r="H83" s="193"/>
      <c r="I83" s="194"/>
      <c r="J83" s="194"/>
      <c r="K83" s="195"/>
      <c r="L83" s="179" t="str">
        <f t="shared" si="0"/>
        <v/>
      </c>
      <c r="M83" s="197"/>
      <c r="N83" s="180" t="str">
        <f t="shared" si="1"/>
        <v/>
      </c>
      <c r="O83" s="183"/>
      <c r="P83" s="182"/>
      <c r="Q83" s="51"/>
      <c r="R83" s="51"/>
      <c r="S83" s="175"/>
      <c r="T83" s="175"/>
      <c r="U83" s="175"/>
    </row>
    <row r="84" spans="2:21" s="48" customFormat="1" ht="18.75" x14ac:dyDescent="0.25">
      <c r="B84" s="181"/>
      <c r="C84" s="178">
        <v>7</v>
      </c>
      <c r="D84" s="192"/>
      <c r="E84" s="192"/>
      <c r="F84" s="192"/>
      <c r="G84" s="192"/>
      <c r="H84" s="193"/>
      <c r="I84" s="194"/>
      <c r="J84" s="194"/>
      <c r="K84" s="195"/>
      <c r="L84" s="179" t="str">
        <f t="shared" si="0"/>
        <v/>
      </c>
      <c r="M84" s="197"/>
      <c r="N84" s="180" t="str">
        <f t="shared" si="1"/>
        <v/>
      </c>
      <c r="O84" s="183"/>
      <c r="P84" s="182"/>
      <c r="Q84" s="51"/>
      <c r="R84" s="51"/>
      <c r="S84" s="175"/>
      <c r="T84" s="175"/>
      <c r="U84" s="175"/>
    </row>
    <row r="85" spans="2:21" s="48" customFormat="1" ht="18.75" x14ac:dyDescent="0.25">
      <c r="B85" s="181"/>
      <c r="C85" s="178">
        <v>8</v>
      </c>
      <c r="D85" s="192"/>
      <c r="E85" s="192"/>
      <c r="F85" s="192"/>
      <c r="G85" s="192"/>
      <c r="H85" s="193"/>
      <c r="I85" s="194"/>
      <c r="J85" s="194"/>
      <c r="K85" s="195"/>
      <c r="L85" s="179" t="str">
        <f t="shared" si="0"/>
        <v/>
      </c>
      <c r="M85" s="197"/>
      <c r="N85" s="180" t="str">
        <f t="shared" si="1"/>
        <v/>
      </c>
      <c r="O85" s="183"/>
      <c r="P85" s="182"/>
      <c r="Q85" s="51"/>
      <c r="R85" s="51"/>
      <c r="S85" s="175"/>
      <c r="T85" s="175"/>
      <c r="U85" s="175"/>
    </row>
    <row r="86" spans="2:21" s="48" customFormat="1" ht="18.75" x14ac:dyDescent="0.25">
      <c r="B86" s="181"/>
      <c r="C86" s="178">
        <v>9</v>
      </c>
      <c r="D86" s="192"/>
      <c r="E86" s="192"/>
      <c r="F86" s="192"/>
      <c r="G86" s="192"/>
      <c r="H86" s="193"/>
      <c r="I86" s="194"/>
      <c r="J86" s="194"/>
      <c r="K86" s="195"/>
      <c r="L86" s="179" t="str">
        <f t="shared" si="0"/>
        <v/>
      </c>
      <c r="M86" s="197"/>
      <c r="N86" s="180" t="str">
        <f t="shared" si="1"/>
        <v/>
      </c>
      <c r="O86" s="183"/>
      <c r="P86" s="182"/>
      <c r="Q86" s="51"/>
      <c r="R86" s="51"/>
      <c r="S86" s="175"/>
      <c r="T86" s="175"/>
      <c r="U86" s="175"/>
    </row>
    <row r="87" spans="2:21" s="48" customFormat="1" ht="18.75" x14ac:dyDescent="0.25">
      <c r="B87" s="181"/>
      <c r="C87" s="178">
        <v>10</v>
      </c>
      <c r="D87" s="192"/>
      <c r="E87" s="192"/>
      <c r="F87" s="192"/>
      <c r="G87" s="192"/>
      <c r="H87" s="193"/>
      <c r="I87" s="194"/>
      <c r="J87" s="194"/>
      <c r="K87" s="195"/>
      <c r="L87" s="179" t="str">
        <f t="shared" si="0"/>
        <v/>
      </c>
      <c r="M87" s="197"/>
      <c r="N87" s="180" t="str">
        <f t="shared" si="1"/>
        <v/>
      </c>
      <c r="O87" s="183"/>
      <c r="P87" s="182"/>
      <c r="Q87" s="51"/>
      <c r="R87" s="51"/>
      <c r="S87" s="175"/>
      <c r="T87" s="175"/>
      <c r="U87" s="175"/>
    </row>
    <row r="88" spans="2:21" s="48" customFormat="1" ht="18.75" x14ac:dyDescent="0.25">
      <c r="B88" s="181"/>
      <c r="C88" s="178">
        <v>11</v>
      </c>
      <c r="D88" s="192"/>
      <c r="E88" s="192"/>
      <c r="F88" s="192"/>
      <c r="G88" s="192"/>
      <c r="H88" s="193"/>
      <c r="I88" s="194"/>
      <c r="J88" s="194"/>
      <c r="K88" s="195"/>
      <c r="L88" s="179" t="str">
        <f t="shared" si="0"/>
        <v/>
      </c>
      <c r="M88" s="197"/>
      <c r="N88" s="180" t="str">
        <f t="shared" si="1"/>
        <v/>
      </c>
      <c r="O88" s="183"/>
      <c r="P88" s="182"/>
      <c r="Q88" s="51"/>
      <c r="R88" s="51"/>
      <c r="S88" s="175"/>
      <c r="T88" s="175"/>
      <c r="U88" s="175"/>
    </row>
    <row r="89" spans="2:21" s="48" customFormat="1" ht="18.75" x14ac:dyDescent="0.25">
      <c r="B89" s="181"/>
      <c r="C89" s="178">
        <v>12</v>
      </c>
      <c r="D89" s="192"/>
      <c r="E89" s="192"/>
      <c r="F89" s="192"/>
      <c r="G89" s="192"/>
      <c r="H89" s="193"/>
      <c r="I89" s="194"/>
      <c r="J89" s="194"/>
      <c r="K89" s="195"/>
      <c r="L89" s="179" t="str">
        <f t="shared" si="0"/>
        <v/>
      </c>
      <c r="M89" s="197"/>
      <c r="N89" s="180" t="str">
        <f t="shared" si="1"/>
        <v/>
      </c>
      <c r="O89" s="51"/>
      <c r="P89" s="51"/>
      <c r="Q89" s="51"/>
      <c r="R89" s="51"/>
      <c r="S89" s="175"/>
      <c r="T89" s="175"/>
      <c r="U89" s="175"/>
    </row>
    <row r="90" spans="2:21" s="48" customFormat="1" ht="18.75" x14ac:dyDescent="0.25">
      <c r="B90" s="181"/>
      <c r="C90" s="178">
        <v>13</v>
      </c>
      <c r="D90" s="192"/>
      <c r="E90" s="192"/>
      <c r="F90" s="192"/>
      <c r="G90" s="192"/>
      <c r="H90" s="193"/>
      <c r="I90" s="194"/>
      <c r="J90" s="194"/>
      <c r="K90" s="195"/>
      <c r="L90" s="179" t="str">
        <f t="shared" si="0"/>
        <v/>
      </c>
      <c r="M90" s="197"/>
      <c r="N90" s="180" t="str">
        <f t="shared" si="1"/>
        <v/>
      </c>
      <c r="O90" s="51"/>
      <c r="P90" s="51"/>
      <c r="Q90" s="51"/>
      <c r="R90" s="51"/>
      <c r="S90" s="175"/>
      <c r="T90" s="175"/>
      <c r="U90" s="175"/>
    </row>
    <row r="91" spans="2:21" s="43" customFormat="1" ht="18.75" x14ac:dyDescent="0.25">
      <c r="B91" s="181"/>
      <c r="C91" s="178">
        <v>14</v>
      </c>
      <c r="D91" s="196"/>
      <c r="E91" s="192"/>
      <c r="F91" s="192"/>
      <c r="G91" s="192"/>
      <c r="H91" s="193"/>
      <c r="I91" s="194"/>
      <c r="J91" s="194"/>
      <c r="K91" s="195"/>
      <c r="L91" s="179" t="str">
        <f t="shared" si="0"/>
        <v/>
      </c>
      <c r="M91" s="197"/>
      <c r="N91" s="180" t="str">
        <f t="shared" si="1"/>
        <v/>
      </c>
      <c r="O91" s="51"/>
      <c r="P91" s="51"/>
      <c r="Q91" s="51"/>
      <c r="R91" s="51"/>
      <c r="S91" s="175"/>
      <c r="T91" s="175"/>
      <c r="U91" s="175"/>
    </row>
    <row r="92" spans="2:21" s="135" customFormat="1" ht="15" customHeight="1" x14ac:dyDescent="0.25">
      <c r="B92" s="50"/>
      <c r="C92" s="178">
        <v>15</v>
      </c>
      <c r="D92" s="192"/>
      <c r="E92" s="192"/>
      <c r="F92" s="192"/>
      <c r="G92" s="192"/>
      <c r="H92" s="193"/>
      <c r="I92" s="194"/>
      <c r="J92" s="194"/>
      <c r="K92" s="195"/>
      <c r="L92" s="179" t="str">
        <f t="shared" si="0"/>
        <v/>
      </c>
      <c r="M92" s="197"/>
      <c r="N92" s="180" t="str">
        <f t="shared" si="1"/>
        <v/>
      </c>
      <c r="O92" s="50"/>
      <c r="P92" s="49"/>
      <c r="Q92" s="49"/>
      <c r="R92" s="49"/>
      <c r="S92" s="49"/>
      <c r="T92" s="49"/>
      <c r="U92" s="49"/>
    </row>
    <row r="93" spans="2:21" s="11" customFormat="1" ht="15" customHeight="1" x14ac:dyDescent="0.25">
      <c r="B93" s="49"/>
      <c r="C93" s="49"/>
      <c r="D93" s="184"/>
      <c r="E93" s="184"/>
      <c r="F93" s="184"/>
      <c r="G93" s="184"/>
      <c r="H93" s="185"/>
      <c r="I93" s="186"/>
      <c r="J93" s="186"/>
      <c r="K93" s="187"/>
      <c r="L93" s="187"/>
      <c r="M93" s="187"/>
      <c r="N93" s="187"/>
      <c r="O93" s="50"/>
      <c r="P93" s="49"/>
      <c r="Q93" s="49"/>
      <c r="R93" s="49"/>
      <c r="S93" s="49"/>
      <c r="T93" s="49"/>
      <c r="U93" s="49"/>
    </row>
    <row r="94" spans="2:21" s="11" customFormat="1" ht="15" customHeight="1" x14ac:dyDescent="0.25">
      <c r="B94" s="49"/>
      <c r="C94" s="49"/>
      <c r="D94" s="184"/>
      <c r="E94" s="184"/>
      <c r="F94" s="184"/>
      <c r="G94" s="184"/>
      <c r="H94" s="185"/>
      <c r="I94" s="186"/>
      <c r="J94" s="186"/>
      <c r="K94" s="187"/>
      <c r="L94" s="187"/>
      <c r="M94" s="187"/>
      <c r="N94" s="187"/>
      <c r="O94" s="50"/>
      <c r="P94" s="49"/>
      <c r="Q94" s="49"/>
      <c r="R94" s="49"/>
      <c r="S94" s="49"/>
      <c r="T94" s="49"/>
      <c r="U94" s="49"/>
    </row>
    <row r="95" spans="2:21" s="45" customFormat="1" ht="21.75" customHeight="1" thickBot="1" x14ac:dyDescent="0.3">
      <c r="B95" s="51"/>
      <c r="C95" s="51"/>
      <c r="D95" s="388" t="s">
        <v>74</v>
      </c>
      <c r="E95" s="388"/>
      <c r="F95" s="388"/>
      <c r="G95" s="388"/>
      <c r="H95" s="388"/>
      <c r="I95" s="388"/>
      <c r="J95" s="388"/>
      <c r="K95" s="388"/>
      <c r="L95" s="388"/>
      <c r="M95" s="388"/>
      <c r="N95" s="388"/>
      <c r="O95" s="388"/>
      <c r="P95" s="49"/>
      <c r="Q95" s="51"/>
      <c r="R95" s="51"/>
      <c r="S95" s="51"/>
      <c r="T95" s="51"/>
      <c r="U95" s="51"/>
    </row>
    <row r="96" spans="2:21" s="45" customFormat="1" ht="15.75" thickTop="1" x14ac:dyDescent="0.25">
      <c r="B96" s="51"/>
      <c r="C96" s="51"/>
      <c r="D96" s="51"/>
      <c r="E96" s="51"/>
      <c r="F96" s="51"/>
      <c r="G96" s="51"/>
      <c r="H96" s="51"/>
      <c r="I96" s="51"/>
      <c r="J96" s="51"/>
      <c r="K96" s="51"/>
      <c r="L96" s="51"/>
      <c r="M96" s="51"/>
      <c r="N96" s="51"/>
      <c r="O96" s="51"/>
      <c r="P96" s="49"/>
      <c r="Q96" s="188"/>
      <c r="R96" s="188"/>
      <c r="S96" s="51"/>
      <c r="T96" s="51"/>
      <c r="U96" s="51"/>
    </row>
    <row r="97" spans="2:21" s="45" customFormat="1" ht="50.1" customHeight="1" x14ac:dyDescent="0.25">
      <c r="B97" s="51"/>
      <c r="C97" s="51"/>
      <c r="D97" s="391" t="s">
        <v>123</v>
      </c>
      <c r="E97" s="391"/>
      <c r="F97" s="13" t="s">
        <v>134</v>
      </c>
      <c r="G97" s="14" t="s">
        <v>133</v>
      </c>
      <c r="H97" s="14" t="s">
        <v>38</v>
      </c>
      <c r="I97" s="15" t="s">
        <v>79</v>
      </c>
      <c r="J97" s="51"/>
      <c r="K97" s="51"/>
      <c r="L97" s="51"/>
      <c r="M97" s="51"/>
      <c r="N97" s="51"/>
      <c r="O97" s="51"/>
      <c r="P97" s="51"/>
      <c r="Q97" s="51"/>
      <c r="R97" s="51"/>
      <c r="S97" s="51"/>
      <c r="T97" s="51"/>
      <c r="U97" s="51"/>
    </row>
    <row r="98" spans="2:21" s="45" customFormat="1" ht="39.950000000000003" customHeight="1" x14ac:dyDescent="0.25">
      <c r="B98" s="51"/>
      <c r="C98" s="51"/>
      <c r="D98" s="384" t="s">
        <v>8</v>
      </c>
      <c r="E98" s="385"/>
      <c r="F98" s="24">
        <f>E120</f>
        <v>0</v>
      </c>
      <c r="G98" s="24">
        <f>F120</f>
        <v>0</v>
      </c>
      <c r="H98" s="26">
        <f>$G$19</f>
        <v>0</v>
      </c>
      <c r="I98" s="24">
        <f>G98*H98</f>
        <v>0</v>
      </c>
      <c r="J98" s="51"/>
      <c r="K98" s="51"/>
      <c r="L98" s="51"/>
      <c r="M98" s="51"/>
      <c r="N98" s="51"/>
      <c r="O98" s="51"/>
      <c r="P98" s="51"/>
      <c r="Q98" s="51"/>
      <c r="R98" s="51"/>
      <c r="S98" s="51"/>
      <c r="T98" s="51"/>
      <c r="U98" s="51"/>
    </row>
    <row r="99" spans="2:21" s="45" customFormat="1" ht="39.950000000000003" customHeight="1" x14ac:dyDescent="0.25">
      <c r="B99" s="51"/>
      <c r="C99" s="51"/>
      <c r="D99" s="384" t="s">
        <v>52</v>
      </c>
      <c r="E99" s="385"/>
      <c r="F99" s="24">
        <f>G120</f>
        <v>0</v>
      </c>
      <c r="G99" s="24">
        <f>H120</f>
        <v>0</v>
      </c>
      <c r="H99" s="26">
        <f t="shared" ref="H99:H105" si="2">$G$19</f>
        <v>0</v>
      </c>
      <c r="I99" s="24">
        <f t="shared" ref="I99:I104" si="3">G99*H99</f>
        <v>0</v>
      </c>
      <c r="J99" s="51"/>
      <c r="K99" s="51"/>
      <c r="L99" s="51"/>
      <c r="M99" s="51"/>
      <c r="N99" s="51"/>
      <c r="O99" s="51"/>
      <c r="P99" s="51"/>
      <c r="Q99" s="51"/>
      <c r="R99" s="51"/>
      <c r="S99" s="51"/>
      <c r="T99" s="51"/>
      <c r="U99" s="51"/>
    </row>
    <row r="100" spans="2:21" s="45" customFormat="1" ht="39.950000000000003" customHeight="1" x14ac:dyDescent="0.25">
      <c r="B100" s="51"/>
      <c r="C100" s="51"/>
      <c r="D100" s="384" t="s">
        <v>12</v>
      </c>
      <c r="E100" s="385"/>
      <c r="F100" s="24">
        <f>I120</f>
        <v>0</v>
      </c>
      <c r="G100" s="24">
        <f>J120</f>
        <v>0</v>
      </c>
      <c r="H100" s="26">
        <f t="shared" si="2"/>
        <v>0</v>
      </c>
      <c r="I100" s="24">
        <f t="shared" si="3"/>
        <v>0</v>
      </c>
      <c r="J100" s="51"/>
      <c r="K100" s="51"/>
      <c r="L100" s="51"/>
      <c r="M100" s="51"/>
      <c r="N100" s="51"/>
      <c r="O100" s="51"/>
      <c r="P100" s="51"/>
      <c r="Q100" s="51"/>
      <c r="R100" s="51"/>
      <c r="S100" s="51"/>
      <c r="T100" s="51"/>
      <c r="U100" s="51"/>
    </row>
    <row r="101" spans="2:21" s="45" customFormat="1" ht="39.950000000000003" customHeight="1" x14ac:dyDescent="0.25">
      <c r="B101" s="51"/>
      <c r="C101" s="51"/>
      <c r="D101" s="384" t="s">
        <v>53</v>
      </c>
      <c r="E101" s="385"/>
      <c r="F101" s="24">
        <f>K120</f>
        <v>0</v>
      </c>
      <c r="G101" s="24">
        <f>L120</f>
        <v>0</v>
      </c>
      <c r="H101" s="26">
        <f t="shared" si="2"/>
        <v>0</v>
      </c>
      <c r="I101" s="24">
        <f t="shared" si="3"/>
        <v>0</v>
      </c>
      <c r="J101" s="51"/>
      <c r="K101" s="51"/>
      <c r="L101" s="51"/>
      <c r="M101" s="51"/>
      <c r="N101" s="51"/>
      <c r="O101" s="51"/>
      <c r="P101" s="51"/>
      <c r="Q101" s="51"/>
      <c r="R101" s="51"/>
      <c r="S101" s="51"/>
      <c r="T101" s="51"/>
      <c r="U101" s="51"/>
    </row>
    <row r="102" spans="2:21" s="45" customFormat="1" ht="39.950000000000003" customHeight="1" x14ac:dyDescent="0.25">
      <c r="B102" s="51"/>
      <c r="C102" s="51"/>
      <c r="D102" s="384" t="s">
        <v>9</v>
      </c>
      <c r="E102" s="385"/>
      <c r="F102" s="24">
        <f>M120</f>
        <v>0</v>
      </c>
      <c r="G102" s="24">
        <f>N120</f>
        <v>0</v>
      </c>
      <c r="H102" s="26">
        <f t="shared" si="2"/>
        <v>0</v>
      </c>
      <c r="I102" s="24">
        <f t="shared" si="3"/>
        <v>0</v>
      </c>
      <c r="J102" s="51"/>
      <c r="K102" s="51"/>
      <c r="L102" s="51"/>
      <c r="M102" s="51"/>
      <c r="N102" s="51"/>
      <c r="O102" s="51"/>
      <c r="P102" s="51"/>
      <c r="Q102" s="51"/>
      <c r="R102" s="51"/>
      <c r="S102" s="51"/>
      <c r="T102" s="51"/>
      <c r="U102" s="51"/>
    </row>
    <row r="103" spans="2:21" s="45" customFormat="1" ht="39.950000000000003" customHeight="1" x14ac:dyDescent="0.25">
      <c r="B103" s="51"/>
      <c r="C103" s="51"/>
      <c r="D103" s="384" t="s">
        <v>149</v>
      </c>
      <c r="E103" s="385"/>
      <c r="F103" s="24">
        <f>O120</f>
        <v>0</v>
      </c>
      <c r="G103" s="24">
        <f>P120</f>
        <v>0</v>
      </c>
      <c r="H103" s="26">
        <f t="shared" si="2"/>
        <v>0</v>
      </c>
      <c r="I103" s="24">
        <f t="shared" si="3"/>
        <v>0</v>
      </c>
      <c r="J103" s="51"/>
      <c r="K103" s="51"/>
      <c r="L103" s="51"/>
      <c r="M103" s="51"/>
      <c r="N103" s="51"/>
      <c r="O103" s="51"/>
      <c r="P103" s="51"/>
      <c r="Q103" s="51"/>
      <c r="R103" s="51"/>
      <c r="S103" s="51"/>
      <c r="T103" s="51"/>
      <c r="U103" s="51"/>
    </row>
    <row r="104" spans="2:21" s="45" customFormat="1" ht="39.950000000000003" customHeight="1" x14ac:dyDescent="0.25">
      <c r="B104" s="51"/>
      <c r="C104" s="51"/>
      <c r="D104" s="384" t="s">
        <v>26</v>
      </c>
      <c r="E104" s="385"/>
      <c r="F104" s="24">
        <f>G104</f>
        <v>0</v>
      </c>
      <c r="G104" s="120"/>
      <c r="H104" s="26">
        <f t="shared" si="2"/>
        <v>0</v>
      </c>
      <c r="I104" s="24">
        <f t="shared" si="3"/>
        <v>0</v>
      </c>
      <c r="J104" s="51"/>
      <c r="K104" s="51"/>
      <c r="L104" s="51"/>
      <c r="M104" s="51"/>
      <c r="N104" s="51"/>
      <c r="O104" s="51"/>
      <c r="P104" s="51"/>
      <c r="Q104" s="51"/>
      <c r="R104" s="51"/>
      <c r="S104" s="51"/>
      <c r="T104" s="51"/>
      <c r="U104" s="51"/>
    </row>
    <row r="105" spans="2:21" s="45" customFormat="1" ht="39.950000000000003" customHeight="1" x14ac:dyDescent="0.25">
      <c r="B105" s="51"/>
      <c r="C105" s="51"/>
      <c r="D105" s="389" t="s">
        <v>2</v>
      </c>
      <c r="E105" s="390"/>
      <c r="F105" s="25">
        <f>ROUND(SUM(F98:F104),3)</f>
        <v>0</v>
      </c>
      <c r="G105" s="25">
        <f>ROUND(SUM(G98:G104),3)</f>
        <v>0</v>
      </c>
      <c r="H105" s="27">
        <f t="shared" si="2"/>
        <v>0</v>
      </c>
      <c r="I105" s="25">
        <f>ROUND(SUM(I98:I104),3)</f>
        <v>0</v>
      </c>
      <c r="J105" s="51"/>
      <c r="K105" s="51"/>
      <c r="L105" s="51"/>
      <c r="M105" s="51"/>
      <c r="N105" s="51"/>
      <c r="O105" s="51"/>
      <c r="P105" s="51"/>
      <c r="Q105" s="51"/>
      <c r="R105" s="51"/>
      <c r="S105" s="51"/>
      <c r="T105" s="51"/>
      <c r="U105" s="51"/>
    </row>
    <row r="106" spans="2:21" s="45" customFormat="1" ht="15" x14ac:dyDescent="0.25">
      <c r="B106" s="51"/>
      <c r="C106" s="51"/>
      <c r="D106" s="51"/>
      <c r="E106" s="51"/>
      <c r="F106" s="51"/>
      <c r="G106" s="51"/>
      <c r="H106" s="51"/>
      <c r="I106" s="51"/>
      <c r="J106" s="51"/>
      <c r="K106" s="51"/>
      <c r="L106" s="51"/>
      <c r="M106" s="51"/>
      <c r="N106" s="51"/>
      <c r="O106" s="51"/>
      <c r="P106" s="49"/>
      <c r="Q106" s="383"/>
      <c r="R106" s="383"/>
      <c r="S106" s="51"/>
      <c r="T106" s="51"/>
      <c r="U106" s="51"/>
    </row>
    <row r="107" spans="2:21" s="45" customFormat="1" ht="15" x14ac:dyDescent="0.25">
      <c r="B107" s="51"/>
      <c r="C107" s="51"/>
      <c r="D107" s="51"/>
      <c r="E107" s="51"/>
      <c r="F107" s="51"/>
      <c r="G107" s="51"/>
      <c r="H107" s="51"/>
      <c r="I107" s="51"/>
      <c r="J107" s="51"/>
      <c r="K107" s="51"/>
      <c r="L107" s="51"/>
      <c r="M107" s="51"/>
      <c r="N107" s="51"/>
      <c r="O107" s="51"/>
      <c r="P107" s="49"/>
      <c r="Q107" s="189"/>
      <c r="R107" s="189"/>
      <c r="S107" s="51"/>
      <c r="T107" s="51"/>
      <c r="U107" s="51"/>
    </row>
    <row r="108" spans="2:21" s="45" customFormat="1" ht="39.75" customHeight="1" x14ac:dyDescent="0.25">
      <c r="B108" s="51"/>
      <c r="C108" s="321" t="s">
        <v>70</v>
      </c>
      <c r="D108" s="321"/>
      <c r="E108" s="386" t="s">
        <v>65</v>
      </c>
      <c r="F108" s="386"/>
      <c r="G108" s="386" t="s">
        <v>152</v>
      </c>
      <c r="H108" s="386"/>
      <c r="I108" s="386" t="s">
        <v>66</v>
      </c>
      <c r="J108" s="386"/>
      <c r="K108" s="386" t="s">
        <v>67</v>
      </c>
      <c r="L108" s="386"/>
      <c r="M108" s="386" t="s">
        <v>68</v>
      </c>
      <c r="N108" s="386"/>
      <c r="O108" s="386" t="s">
        <v>146</v>
      </c>
      <c r="P108" s="386"/>
      <c r="Q108" s="188"/>
      <c r="R108" s="188"/>
      <c r="S108" s="51"/>
      <c r="T108" s="51"/>
      <c r="U108" s="51"/>
    </row>
    <row r="109" spans="2:21" s="45" customFormat="1" ht="41.25" customHeight="1" x14ac:dyDescent="0.25">
      <c r="B109" s="51"/>
      <c r="C109" s="319" t="s">
        <v>69</v>
      </c>
      <c r="D109" s="319"/>
      <c r="E109" s="171" t="s">
        <v>71</v>
      </c>
      <c r="F109" s="171" t="s">
        <v>72</v>
      </c>
      <c r="G109" s="171" t="s">
        <v>71</v>
      </c>
      <c r="H109" s="171" t="s">
        <v>72</v>
      </c>
      <c r="I109" s="171" t="s">
        <v>73</v>
      </c>
      <c r="J109" s="171" t="s">
        <v>72</v>
      </c>
      <c r="K109" s="171" t="s">
        <v>71</v>
      </c>
      <c r="L109" s="171" t="s">
        <v>72</v>
      </c>
      <c r="M109" s="171" t="s">
        <v>71</v>
      </c>
      <c r="N109" s="171" t="s">
        <v>72</v>
      </c>
      <c r="O109" s="171" t="s">
        <v>71</v>
      </c>
      <c r="P109" s="171" t="s">
        <v>72</v>
      </c>
      <c r="Q109" s="383"/>
      <c r="R109" s="383"/>
      <c r="S109" s="51"/>
      <c r="T109" s="51"/>
      <c r="U109" s="51"/>
    </row>
    <row r="110" spans="2:21" s="45" customFormat="1" ht="18.75" x14ac:dyDescent="0.25">
      <c r="B110" s="51"/>
      <c r="C110" s="319" t="str">
        <f>CONCATENATE("PT 1-", F22)</f>
        <v>PT 1-</v>
      </c>
      <c r="D110" s="319"/>
      <c r="E110" s="131">
        <f>H24</f>
        <v>0</v>
      </c>
      <c r="F110" s="131">
        <f>I24</f>
        <v>0</v>
      </c>
      <c r="G110" s="131">
        <f>H25</f>
        <v>0</v>
      </c>
      <c r="H110" s="131">
        <f>I25</f>
        <v>0</v>
      </c>
      <c r="I110" s="131">
        <f>H26</f>
        <v>0</v>
      </c>
      <c r="J110" s="131">
        <f>I26</f>
        <v>0</v>
      </c>
      <c r="K110" s="131">
        <f>H27</f>
        <v>0</v>
      </c>
      <c r="L110" s="131">
        <f>I27</f>
        <v>0</v>
      </c>
      <c r="M110" s="131">
        <f>H28</f>
        <v>0</v>
      </c>
      <c r="N110" s="131">
        <f>I28</f>
        <v>0</v>
      </c>
      <c r="O110" s="131">
        <f>H29</f>
        <v>0</v>
      </c>
      <c r="P110" s="131">
        <f>I29</f>
        <v>0</v>
      </c>
      <c r="Q110" s="188"/>
      <c r="R110" s="188"/>
      <c r="S110" s="51"/>
      <c r="T110" s="51"/>
      <c r="U110" s="51"/>
    </row>
    <row r="111" spans="2:21" s="45" customFormat="1" ht="18.75" customHeight="1" x14ac:dyDescent="0.25">
      <c r="B111" s="51"/>
      <c r="C111" s="319" t="str">
        <f>CONCATENATE("PT 2-", L22)</f>
        <v>PT 2-</v>
      </c>
      <c r="D111" s="319"/>
      <c r="E111" s="131">
        <f>N24</f>
        <v>0</v>
      </c>
      <c r="F111" s="131">
        <f>O24</f>
        <v>0</v>
      </c>
      <c r="G111" s="131">
        <f>N25</f>
        <v>0</v>
      </c>
      <c r="H111" s="131">
        <f>O25</f>
        <v>0</v>
      </c>
      <c r="I111" s="131">
        <f>N26</f>
        <v>0</v>
      </c>
      <c r="J111" s="131">
        <f>O26</f>
        <v>0</v>
      </c>
      <c r="K111" s="131">
        <f>N27</f>
        <v>0</v>
      </c>
      <c r="L111" s="131">
        <f>O27</f>
        <v>0</v>
      </c>
      <c r="M111" s="131">
        <f>N28</f>
        <v>0</v>
      </c>
      <c r="N111" s="131">
        <f>O28</f>
        <v>0</v>
      </c>
      <c r="O111" s="131">
        <f>N29</f>
        <v>0</v>
      </c>
      <c r="P111" s="131">
        <f>O29</f>
        <v>0</v>
      </c>
      <c r="Q111" s="383"/>
      <c r="R111" s="383"/>
      <c r="S111" s="51"/>
      <c r="T111" s="51"/>
      <c r="U111" s="51"/>
    </row>
    <row r="112" spans="2:21" s="45" customFormat="1" ht="18.75" customHeight="1" x14ac:dyDescent="0.25">
      <c r="B112" s="51"/>
      <c r="C112" s="319" t="str">
        <f>CONCATENATE("PT 3-", F33)</f>
        <v>PT 3-</v>
      </c>
      <c r="D112" s="319"/>
      <c r="E112" s="131">
        <f>H35</f>
        <v>0</v>
      </c>
      <c r="F112" s="131">
        <f>I35</f>
        <v>0</v>
      </c>
      <c r="G112" s="131">
        <f>H36</f>
        <v>0</v>
      </c>
      <c r="H112" s="131">
        <f>I36</f>
        <v>0</v>
      </c>
      <c r="I112" s="131">
        <f>H37</f>
        <v>0</v>
      </c>
      <c r="J112" s="131">
        <f>I37</f>
        <v>0</v>
      </c>
      <c r="K112" s="131">
        <f>H38</f>
        <v>0</v>
      </c>
      <c r="L112" s="131">
        <f>I38</f>
        <v>0</v>
      </c>
      <c r="M112" s="131">
        <f>H39</f>
        <v>0</v>
      </c>
      <c r="N112" s="131">
        <f>I39</f>
        <v>0</v>
      </c>
      <c r="O112" s="131">
        <f>H40</f>
        <v>0</v>
      </c>
      <c r="P112" s="131">
        <f>I40</f>
        <v>0</v>
      </c>
      <c r="Q112" s="188"/>
      <c r="R112" s="188"/>
      <c r="S112" s="51"/>
      <c r="T112" s="51"/>
      <c r="U112" s="51"/>
    </row>
    <row r="113" spans="2:21" s="45" customFormat="1" ht="15" customHeight="1" x14ac:dyDescent="0.25">
      <c r="B113" s="51"/>
      <c r="C113" s="319" t="str">
        <f>CONCATENATE("PT 4-", L33)</f>
        <v>PT 4-</v>
      </c>
      <c r="D113" s="319"/>
      <c r="E113" s="131">
        <f>N35</f>
        <v>0</v>
      </c>
      <c r="F113" s="131">
        <f>O35</f>
        <v>0</v>
      </c>
      <c r="G113" s="131">
        <f>N36</f>
        <v>0</v>
      </c>
      <c r="H113" s="131">
        <f>O36</f>
        <v>0</v>
      </c>
      <c r="I113" s="131">
        <f>N37</f>
        <v>0</v>
      </c>
      <c r="J113" s="131">
        <f>O37</f>
        <v>0</v>
      </c>
      <c r="K113" s="131">
        <f>N38</f>
        <v>0</v>
      </c>
      <c r="L113" s="131">
        <f>O38</f>
        <v>0</v>
      </c>
      <c r="M113" s="131">
        <f>N39</f>
        <v>0</v>
      </c>
      <c r="N113" s="131">
        <f>O39</f>
        <v>0</v>
      </c>
      <c r="O113" s="131">
        <f>N40</f>
        <v>0</v>
      </c>
      <c r="P113" s="131">
        <f>O40</f>
        <v>0</v>
      </c>
      <c r="Q113" s="383"/>
      <c r="R113" s="383"/>
      <c r="S113" s="51"/>
      <c r="T113" s="51"/>
      <c r="U113" s="51"/>
    </row>
    <row r="114" spans="2:21" s="45" customFormat="1" ht="18.75" customHeight="1" x14ac:dyDescent="0.25">
      <c r="B114" s="51"/>
      <c r="C114" s="319" t="str">
        <f>CONCATENATE("PT 5-", F43)</f>
        <v>PT 5-</v>
      </c>
      <c r="D114" s="319"/>
      <c r="E114" s="131">
        <f>H45</f>
        <v>0</v>
      </c>
      <c r="F114" s="131">
        <f>I45</f>
        <v>0</v>
      </c>
      <c r="G114" s="131">
        <f>H46</f>
        <v>0</v>
      </c>
      <c r="H114" s="131">
        <f>I46</f>
        <v>0</v>
      </c>
      <c r="I114" s="131">
        <f>H47</f>
        <v>0</v>
      </c>
      <c r="J114" s="131">
        <f>I47</f>
        <v>0</v>
      </c>
      <c r="K114" s="131">
        <f>H48</f>
        <v>0</v>
      </c>
      <c r="L114" s="131">
        <f>I48</f>
        <v>0</v>
      </c>
      <c r="M114" s="131">
        <f>H49</f>
        <v>0</v>
      </c>
      <c r="N114" s="131">
        <f>I49</f>
        <v>0</v>
      </c>
      <c r="O114" s="131">
        <f>H50</f>
        <v>0</v>
      </c>
      <c r="P114" s="131">
        <f>I50</f>
        <v>0</v>
      </c>
      <c r="Q114" s="188"/>
      <c r="R114" s="188"/>
      <c r="S114" s="51"/>
      <c r="T114" s="51"/>
      <c r="U114" s="51"/>
    </row>
    <row r="115" spans="2:21" s="45" customFormat="1" ht="18.75" customHeight="1" x14ac:dyDescent="0.25">
      <c r="B115" s="51"/>
      <c r="C115" s="319" t="str">
        <f>CONCATENATE("PT 6-", L43)</f>
        <v>PT 6-</v>
      </c>
      <c r="D115" s="319"/>
      <c r="E115" s="131">
        <f>N45</f>
        <v>0</v>
      </c>
      <c r="F115" s="131">
        <f>O45</f>
        <v>0</v>
      </c>
      <c r="G115" s="131">
        <f>N46</f>
        <v>0</v>
      </c>
      <c r="H115" s="131">
        <f>O46</f>
        <v>0</v>
      </c>
      <c r="I115" s="131">
        <f>N47</f>
        <v>0</v>
      </c>
      <c r="J115" s="131">
        <f>O47</f>
        <v>0</v>
      </c>
      <c r="K115" s="131">
        <f>N48</f>
        <v>0</v>
      </c>
      <c r="L115" s="131">
        <f>O48</f>
        <v>0</v>
      </c>
      <c r="M115" s="131">
        <f>N49</f>
        <v>0</v>
      </c>
      <c r="N115" s="131">
        <f>O49</f>
        <v>0</v>
      </c>
      <c r="O115" s="131">
        <f>N50</f>
        <v>0</v>
      </c>
      <c r="P115" s="131">
        <f>O50</f>
        <v>0</v>
      </c>
      <c r="Q115" s="383"/>
      <c r="R115" s="383"/>
      <c r="S115" s="51"/>
      <c r="T115" s="51"/>
      <c r="U115" s="51"/>
    </row>
    <row r="116" spans="2:21" s="45" customFormat="1" ht="18.75" customHeight="1" x14ac:dyDescent="0.25">
      <c r="B116" s="51"/>
      <c r="C116" s="319" t="str">
        <f>CONCATENATE("PT 7-", F53)</f>
        <v>PT 7-</v>
      </c>
      <c r="D116" s="319"/>
      <c r="E116" s="131">
        <f>H55</f>
        <v>0</v>
      </c>
      <c r="F116" s="131">
        <f>I55</f>
        <v>0</v>
      </c>
      <c r="G116" s="131">
        <f>H56</f>
        <v>0</v>
      </c>
      <c r="H116" s="131">
        <f>I56</f>
        <v>0</v>
      </c>
      <c r="I116" s="131">
        <f>H57</f>
        <v>0</v>
      </c>
      <c r="J116" s="131">
        <f>I57</f>
        <v>0</v>
      </c>
      <c r="K116" s="131">
        <f>H58</f>
        <v>0</v>
      </c>
      <c r="L116" s="131">
        <f>I58</f>
        <v>0</v>
      </c>
      <c r="M116" s="131">
        <f>H59</f>
        <v>0</v>
      </c>
      <c r="N116" s="131">
        <f>I59</f>
        <v>0</v>
      </c>
      <c r="O116" s="131">
        <f>H60</f>
        <v>0</v>
      </c>
      <c r="P116" s="131">
        <f>I60</f>
        <v>0</v>
      </c>
      <c r="Q116" s="188"/>
      <c r="R116" s="188"/>
      <c r="S116" s="51"/>
      <c r="T116" s="51"/>
      <c r="U116" s="51"/>
    </row>
    <row r="117" spans="2:21" s="45" customFormat="1" ht="18.75" customHeight="1" x14ac:dyDescent="0.25">
      <c r="B117" s="51"/>
      <c r="C117" s="319" t="str">
        <f>CONCATENATE("PT 8-", L53)</f>
        <v>PT 8-</v>
      </c>
      <c r="D117" s="319"/>
      <c r="E117" s="131">
        <f>N55</f>
        <v>0</v>
      </c>
      <c r="F117" s="131">
        <f>O55</f>
        <v>0</v>
      </c>
      <c r="G117" s="131">
        <f>N56</f>
        <v>0</v>
      </c>
      <c r="H117" s="131">
        <f>O56</f>
        <v>0</v>
      </c>
      <c r="I117" s="131">
        <f>N57</f>
        <v>0</v>
      </c>
      <c r="J117" s="131">
        <f>O57</f>
        <v>0</v>
      </c>
      <c r="K117" s="131">
        <f>N58</f>
        <v>0</v>
      </c>
      <c r="L117" s="131">
        <f>O58</f>
        <v>0</v>
      </c>
      <c r="M117" s="131">
        <f>N59</f>
        <v>0</v>
      </c>
      <c r="N117" s="131">
        <f>O59</f>
        <v>0</v>
      </c>
      <c r="O117" s="131">
        <f>N60</f>
        <v>0</v>
      </c>
      <c r="P117" s="131">
        <f>O60</f>
        <v>0</v>
      </c>
      <c r="Q117" s="383"/>
      <c r="R117" s="383"/>
      <c r="S117" s="51"/>
      <c r="T117" s="51"/>
      <c r="U117" s="51"/>
    </row>
    <row r="118" spans="2:21" s="45" customFormat="1" ht="18.75" x14ac:dyDescent="0.25">
      <c r="B118" s="51"/>
      <c r="C118" s="319" t="str">
        <f>CONCATENATE("PT 9-", F64)</f>
        <v>PT 9-</v>
      </c>
      <c r="D118" s="319"/>
      <c r="E118" s="131">
        <f>H66</f>
        <v>0</v>
      </c>
      <c r="F118" s="131">
        <f>I66</f>
        <v>0</v>
      </c>
      <c r="G118" s="131">
        <f>H67</f>
        <v>0</v>
      </c>
      <c r="H118" s="131">
        <f>I67</f>
        <v>0</v>
      </c>
      <c r="I118" s="131">
        <f>H68</f>
        <v>0</v>
      </c>
      <c r="J118" s="131">
        <f>I68</f>
        <v>0</v>
      </c>
      <c r="K118" s="131">
        <f>H69</f>
        <v>0</v>
      </c>
      <c r="L118" s="131">
        <f>I69</f>
        <v>0</v>
      </c>
      <c r="M118" s="131">
        <f>H70</f>
        <v>0</v>
      </c>
      <c r="N118" s="131">
        <f>I70</f>
        <v>0</v>
      </c>
      <c r="O118" s="131">
        <f>H71</f>
        <v>0</v>
      </c>
      <c r="P118" s="131">
        <f>I71</f>
        <v>0</v>
      </c>
      <c r="Q118" s="188"/>
      <c r="R118" s="188"/>
      <c r="S118" s="51"/>
      <c r="T118" s="51"/>
      <c r="U118" s="51"/>
    </row>
    <row r="119" spans="2:21" s="45" customFormat="1" ht="18.75" x14ac:dyDescent="0.25">
      <c r="B119" s="51"/>
      <c r="C119" s="319" t="str">
        <f>CONCATENATE("PT 10-", L64)</f>
        <v>PT 10-</v>
      </c>
      <c r="D119" s="319"/>
      <c r="E119" s="131">
        <f>N66</f>
        <v>0</v>
      </c>
      <c r="F119" s="131">
        <f>O66</f>
        <v>0</v>
      </c>
      <c r="G119" s="131">
        <f>N67</f>
        <v>0</v>
      </c>
      <c r="H119" s="131">
        <f>O67</f>
        <v>0</v>
      </c>
      <c r="I119" s="131">
        <f>N68</f>
        <v>0</v>
      </c>
      <c r="J119" s="131">
        <f>O68</f>
        <v>0</v>
      </c>
      <c r="K119" s="131">
        <f>N69</f>
        <v>0</v>
      </c>
      <c r="L119" s="131">
        <f>O69</f>
        <v>0</v>
      </c>
      <c r="M119" s="131">
        <f>N69</f>
        <v>0</v>
      </c>
      <c r="N119" s="131">
        <f>O70</f>
        <v>0</v>
      </c>
      <c r="O119" s="131">
        <f>N71</f>
        <v>0</v>
      </c>
      <c r="P119" s="131">
        <f>O71</f>
        <v>0</v>
      </c>
      <c r="Q119" s="383"/>
      <c r="R119" s="383"/>
      <c r="S119" s="51"/>
      <c r="T119" s="51"/>
      <c r="U119" s="51"/>
    </row>
    <row r="120" spans="2:21" s="52" customFormat="1" ht="18.75" x14ac:dyDescent="0.25">
      <c r="B120" s="190"/>
      <c r="C120" s="387" t="s">
        <v>2</v>
      </c>
      <c r="D120" s="387"/>
      <c r="E120" s="25">
        <f>ROUND(SUM(E110:E119),3)</f>
        <v>0</v>
      </c>
      <c r="F120" s="25">
        <f>ROUND(SUM(F110:F119),3)</f>
        <v>0</v>
      </c>
      <c r="G120" s="25">
        <f t="shared" ref="G120:P120" si="4">ROUND(SUM(G110:G119),3)</f>
        <v>0</v>
      </c>
      <c r="H120" s="25">
        <f t="shared" si="4"/>
        <v>0</v>
      </c>
      <c r="I120" s="25">
        <f t="shared" si="4"/>
        <v>0</v>
      </c>
      <c r="J120" s="25">
        <f t="shared" si="4"/>
        <v>0</v>
      </c>
      <c r="K120" s="25">
        <f t="shared" si="4"/>
        <v>0</v>
      </c>
      <c r="L120" s="25">
        <f t="shared" si="4"/>
        <v>0</v>
      </c>
      <c r="M120" s="25">
        <f t="shared" si="4"/>
        <v>0</v>
      </c>
      <c r="N120" s="25">
        <f t="shared" si="4"/>
        <v>0</v>
      </c>
      <c r="O120" s="25">
        <f t="shared" si="4"/>
        <v>0</v>
      </c>
      <c r="P120" s="25">
        <f t="shared" si="4"/>
        <v>0</v>
      </c>
      <c r="Q120" s="188"/>
      <c r="R120" s="188"/>
      <c r="S120" s="190"/>
      <c r="T120" s="190"/>
      <c r="U120" s="190"/>
    </row>
    <row r="121" spans="2:21" s="45" customFormat="1" ht="15" x14ac:dyDescent="0.25">
      <c r="B121" s="51"/>
      <c r="C121" s="51"/>
      <c r="D121" s="51"/>
      <c r="E121" s="51"/>
      <c r="F121" s="51"/>
      <c r="G121" s="51"/>
      <c r="H121" s="51"/>
      <c r="I121" s="51"/>
      <c r="J121" s="51"/>
      <c r="K121" s="51"/>
      <c r="L121" s="51"/>
      <c r="M121" s="51"/>
      <c r="N121" s="51"/>
      <c r="O121" s="51"/>
      <c r="P121" s="51"/>
      <c r="Q121" s="383"/>
      <c r="R121" s="383"/>
      <c r="S121" s="51"/>
      <c r="T121" s="51"/>
      <c r="U121" s="51"/>
    </row>
    <row r="122" spans="2:21" s="45" customFormat="1" ht="15" x14ac:dyDescent="0.25">
      <c r="B122" s="51"/>
      <c r="C122" s="51"/>
      <c r="D122" s="51"/>
      <c r="E122" s="51"/>
      <c r="F122" s="51"/>
      <c r="G122" s="51"/>
      <c r="H122" s="51"/>
      <c r="I122" s="51"/>
      <c r="J122" s="51"/>
      <c r="K122" s="51"/>
      <c r="L122" s="51"/>
      <c r="M122" s="51"/>
      <c r="N122" s="51"/>
      <c r="O122" s="51"/>
      <c r="P122" s="51"/>
      <c r="Q122" s="188"/>
      <c r="R122" s="188"/>
      <c r="S122" s="51"/>
      <c r="T122" s="51"/>
      <c r="U122" s="51"/>
    </row>
    <row r="123" spans="2:21" s="45" customFormat="1" ht="50.1" customHeight="1" x14ac:dyDescent="0.25">
      <c r="B123" s="51"/>
      <c r="C123" s="321" t="s">
        <v>69</v>
      </c>
      <c r="D123" s="321"/>
      <c r="E123" s="21" t="s">
        <v>132</v>
      </c>
      <c r="F123" s="12" t="s">
        <v>133</v>
      </c>
      <c r="G123" s="12" t="s">
        <v>38</v>
      </c>
      <c r="H123" s="12" t="s">
        <v>78</v>
      </c>
      <c r="I123" s="51"/>
      <c r="J123" s="51"/>
      <c r="K123" s="51"/>
      <c r="L123" s="51"/>
      <c r="M123" s="51"/>
      <c r="N123" s="51"/>
      <c r="O123" s="51"/>
      <c r="P123" s="51"/>
      <c r="Q123" s="383"/>
      <c r="R123" s="383"/>
      <c r="S123" s="51"/>
      <c r="T123" s="51"/>
      <c r="U123" s="51"/>
    </row>
    <row r="124" spans="2:21" s="45" customFormat="1" ht="24.95" customHeight="1" x14ac:dyDescent="0.25">
      <c r="B124" s="51"/>
      <c r="C124" s="319" t="str">
        <f t="shared" ref="C124:C133" si="5">C110</f>
        <v>PT 1-</v>
      </c>
      <c r="D124" s="319"/>
      <c r="E124" s="131">
        <f t="shared" ref="E124:E133" si="6">E110+G110+I110+K110+M110+O110</f>
        <v>0</v>
      </c>
      <c r="F124" s="131">
        <f t="shared" ref="F124:F133" si="7">F110+H110+J110+L110+N110+P110</f>
        <v>0</v>
      </c>
      <c r="G124" s="132" t="str">
        <f>IF(E124&lt;&gt;0,$G$19,"")</f>
        <v/>
      </c>
      <c r="H124" s="131" t="str">
        <f>IF(E124&lt;&gt;0,F124*$G$19,"")</f>
        <v/>
      </c>
      <c r="I124" s="51"/>
      <c r="J124" s="51"/>
      <c r="K124" s="51"/>
      <c r="L124" s="51"/>
      <c r="M124" s="51"/>
      <c r="N124" s="51"/>
      <c r="O124" s="51"/>
      <c r="P124" s="51"/>
      <c r="Q124" s="51"/>
      <c r="R124" s="51"/>
      <c r="S124" s="51"/>
      <c r="T124" s="51"/>
      <c r="U124" s="51"/>
    </row>
    <row r="125" spans="2:21" s="45" customFormat="1" ht="24.95" customHeight="1" x14ac:dyDescent="0.25">
      <c r="B125" s="51"/>
      <c r="C125" s="319" t="str">
        <f t="shared" si="5"/>
        <v>PT 2-</v>
      </c>
      <c r="D125" s="319"/>
      <c r="E125" s="131">
        <f t="shared" si="6"/>
        <v>0</v>
      </c>
      <c r="F125" s="131">
        <f t="shared" si="7"/>
        <v>0</v>
      </c>
      <c r="G125" s="132" t="str">
        <f t="shared" ref="G125:G134" si="8">IF(E125&lt;&gt;0,$G$19,"")</f>
        <v/>
      </c>
      <c r="H125" s="131" t="str">
        <f t="shared" ref="H125:H134" si="9">IF(E125&lt;&gt;0,F125*$G$19,"")</f>
        <v/>
      </c>
      <c r="I125" s="51"/>
      <c r="J125" s="51"/>
      <c r="K125" s="51"/>
      <c r="L125" s="51"/>
      <c r="M125" s="51"/>
      <c r="N125" s="51"/>
      <c r="O125" s="51"/>
      <c r="P125" s="51"/>
      <c r="Q125" s="51"/>
      <c r="R125" s="51"/>
      <c r="S125" s="51"/>
      <c r="T125" s="51"/>
      <c r="U125" s="51"/>
    </row>
    <row r="126" spans="2:21" s="45" customFormat="1" ht="24.95" customHeight="1" x14ac:dyDescent="0.25">
      <c r="B126" s="51"/>
      <c r="C126" s="319" t="str">
        <f t="shared" si="5"/>
        <v>PT 3-</v>
      </c>
      <c r="D126" s="319"/>
      <c r="E126" s="131">
        <f t="shared" si="6"/>
        <v>0</v>
      </c>
      <c r="F126" s="131">
        <f t="shared" si="7"/>
        <v>0</v>
      </c>
      <c r="G126" s="132" t="str">
        <f t="shared" si="8"/>
        <v/>
      </c>
      <c r="H126" s="131" t="str">
        <f t="shared" si="9"/>
        <v/>
      </c>
      <c r="I126" s="51"/>
      <c r="J126" s="51"/>
      <c r="K126" s="51"/>
      <c r="L126" s="51"/>
      <c r="M126" s="51"/>
      <c r="N126" s="51"/>
      <c r="O126" s="51"/>
      <c r="P126" s="51"/>
      <c r="Q126" s="51"/>
      <c r="R126" s="51"/>
      <c r="S126" s="51"/>
      <c r="T126" s="51"/>
      <c r="U126" s="51"/>
    </row>
    <row r="127" spans="2:21" s="45" customFormat="1" ht="24.95" customHeight="1" x14ac:dyDescent="0.25">
      <c r="B127" s="51"/>
      <c r="C127" s="319" t="str">
        <f t="shared" si="5"/>
        <v>PT 4-</v>
      </c>
      <c r="D127" s="319"/>
      <c r="E127" s="131">
        <f t="shared" si="6"/>
        <v>0</v>
      </c>
      <c r="F127" s="131">
        <f t="shared" si="7"/>
        <v>0</v>
      </c>
      <c r="G127" s="132" t="str">
        <f t="shared" si="8"/>
        <v/>
      </c>
      <c r="H127" s="131" t="str">
        <f t="shared" si="9"/>
        <v/>
      </c>
      <c r="I127" s="51"/>
      <c r="J127" s="51"/>
      <c r="K127" s="51"/>
      <c r="L127" s="51"/>
      <c r="M127" s="51"/>
      <c r="N127" s="51"/>
      <c r="O127" s="51"/>
      <c r="P127" s="51"/>
      <c r="Q127" s="51"/>
      <c r="R127" s="51"/>
      <c r="S127" s="51"/>
      <c r="T127" s="51"/>
      <c r="U127" s="51"/>
    </row>
    <row r="128" spans="2:21" s="45" customFormat="1" ht="24.95" customHeight="1" x14ac:dyDescent="0.25">
      <c r="B128" s="51"/>
      <c r="C128" s="319" t="str">
        <f t="shared" si="5"/>
        <v>PT 5-</v>
      </c>
      <c r="D128" s="319"/>
      <c r="E128" s="131">
        <f t="shared" si="6"/>
        <v>0</v>
      </c>
      <c r="F128" s="131">
        <f t="shared" si="7"/>
        <v>0</v>
      </c>
      <c r="G128" s="132" t="str">
        <f t="shared" si="8"/>
        <v/>
      </c>
      <c r="H128" s="131" t="str">
        <f t="shared" si="9"/>
        <v/>
      </c>
      <c r="I128" s="51"/>
      <c r="J128" s="51"/>
      <c r="K128" s="51"/>
      <c r="L128" s="51"/>
      <c r="M128" s="51"/>
      <c r="N128" s="51"/>
      <c r="O128" s="51"/>
      <c r="P128" s="51"/>
      <c r="Q128" s="51"/>
      <c r="R128" s="51"/>
      <c r="S128" s="51"/>
      <c r="T128" s="51"/>
      <c r="U128" s="51"/>
    </row>
    <row r="129" spans="2:21" s="45" customFormat="1" ht="24.95" customHeight="1" x14ac:dyDescent="0.25">
      <c r="B129" s="51"/>
      <c r="C129" s="319" t="str">
        <f t="shared" si="5"/>
        <v>PT 6-</v>
      </c>
      <c r="D129" s="319"/>
      <c r="E129" s="131">
        <f t="shared" si="6"/>
        <v>0</v>
      </c>
      <c r="F129" s="131">
        <f t="shared" si="7"/>
        <v>0</v>
      </c>
      <c r="G129" s="132" t="str">
        <f t="shared" si="8"/>
        <v/>
      </c>
      <c r="H129" s="131" t="str">
        <f t="shared" si="9"/>
        <v/>
      </c>
      <c r="I129" s="51"/>
      <c r="J129" s="51"/>
      <c r="K129" s="51"/>
      <c r="L129" s="51"/>
      <c r="M129" s="51"/>
      <c r="N129" s="51"/>
      <c r="O129" s="51"/>
      <c r="P129" s="51"/>
      <c r="Q129" s="51"/>
      <c r="R129" s="51"/>
      <c r="S129" s="51"/>
      <c r="T129" s="51"/>
      <c r="U129" s="51"/>
    </row>
    <row r="130" spans="2:21" s="45" customFormat="1" ht="24.95" customHeight="1" x14ac:dyDescent="0.25">
      <c r="B130" s="51"/>
      <c r="C130" s="319" t="str">
        <f t="shared" si="5"/>
        <v>PT 7-</v>
      </c>
      <c r="D130" s="319"/>
      <c r="E130" s="131">
        <f t="shared" si="6"/>
        <v>0</v>
      </c>
      <c r="F130" s="131">
        <f t="shared" si="7"/>
        <v>0</v>
      </c>
      <c r="G130" s="132" t="str">
        <f t="shared" si="8"/>
        <v/>
      </c>
      <c r="H130" s="131" t="str">
        <f t="shared" si="9"/>
        <v/>
      </c>
      <c r="I130" s="51"/>
      <c r="J130" s="51"/>
      <c r="K130" s="51"/>
      <c r="L130" s="51"/>
      <c r="M130" s="51"/>
      <c r="N130" s="51"/>
      <c r="O130" s="51"/>
      <c r="P130" s="51"/>
      <c r="Q130" s="51"/>
      <c r="R130" s="51"/>
      <c r="S130" s="51"/>
      <c r="T130" s="51"/>
      <c r="U130" s="51"/>
    </row>
    <row r="131" spans="2:21" s="45" customFormat="1" ht="24.95" customHeight="1" x14ac:dyDescent="0.25">
      <c r="B131" s="51"/>
      <c r="C131" s="319" t="str">
        <f t="shared" si="5"/>
        <v>PT 8-</v>
      </c>
      <c r="D131" s="319"/>
      <c r="E131" s="131">
        <f t="shared" si="6"/>
        <v>0</v>
      </c>
      <c r="F131" s="131">
        <f t="shared" si="7"/>
        <v>0</v>
      </c>
      <c r="G131" s="132" t="str">
        <f t="shared" si="8"/>
        <v/>
      </c>
      <c r="H131" s="131" t="str">
        <f t="shared" si="9"/>
        <v/>
      </c>
      <c r="I131" s="51"/>
      <c r="J131" s="51"/>
      <c r="K131" s="51"/>
      <c r="L131" s="51"/>
      <c r="M131" s="51"/>
      <c r="N131" s="51"/>
      <c r="O131" s="51"/>
      <c r="P131" s="51"/>
      <c r="Q131" s="51"/>
      <c r="R131" s="51"/>
      <c r="S131" s="51"/>
      <c r="T131" s="51"/>
      <c r="U131" s="51"/>
    </row>
    <row r="132" spans="2:21" s="45" customFormat="1" ht="24.95" customHeight="1" x14ac:dyDescent="0.25">
      <c r="B132" s="51"/>
      <c r="C132" s="319" t="str">
        <f t="shared" si="5"/>
        <v>PT 9-</v>
      </c>
      <c r="D132" s="319"/>
      <c r="E132" s="131">
        <f t="shared" si="6"/>
        <v>0</v>
      </c>
      <c r="F132" s="131">
        <f t="shared" si="7"/>
        <v>0</v>
      </c>
      <c r="G132" s="132" t="str">
        <f t="shared" si="8"/>
        <v/>
      </c>
      <c r="H132" s="131" t="str">
        <f t="shared" si="9"/>
        <v/>
      </c>
      <c r="I132" s="51"/>
      <c r="J132" s="51"/>
      <c r="K132" s="51"/>
      <c r="L132" s="51"/>
      <c r="M132" s="51"/>
      <c r="N132" s="51"/>
      <c r="O132" s="51"/>
      <c r="P132" s="51"/>
      <c r="Q132" s="51"/>
      <c r="R132" s="51"/>
      <c r="S132" s="51"/>
      <c r="T132" s="51"/>
      <c r="U132" s="51"/>
    </row>
    <row r="133" spans="2:21" s="45" customFormat="1" ht="24.95" customHeight="1" x14ac:dyDescent="0.25">
      <c r="B133" s="51"/>
      <c r="C133" s="319" t="str">
        <f t="shared" si="5"/>
        <v>PT 10-</v>
      </c>
      <c r="D133" s="319"/>
      <c r="E133" s="131">
        <f t="shared" si="6"/>
        <v>0</v>
      </c>
      <c r="F133" s="131">
        <f t="shared" si="7"/>
        <v>0</v>
      </c>
      <c r="G133" s="132" t="str">
        <f t="shared" si="8"/>
        <v/>
      </c>
      <c r="H133" s="131" t="str">
        <f t="shared" si="9"/>
        <v/>
      </c>
      <c r="I133" s="51"/>
      <c r="J133" s="51"/>
      <c r="K133" s="51"/>
      <c r="L133" s="51"/>
      <c r="M133" s="51"/>
      <c r="N133" s="51"/>
      <c r="O133" s="51"/>
      <c r="P133" s="51"/>
      <c r="Q133" s="51"/>
      <c r="R133" s="51"/>
      <c r="S133" s="51"/>
      <c r="T133" s="51"/>
      <c r="U133" s="51"/>
    </row>
    <row r="134" spans="2:21" s="78" customFormat="1" ht="24.95" customHeight="1" x14ac:dyDescent="0.25">
      <c r="B134" s="77"/>
      <c r="C134" s="322" t="s">
        <v>147</v>
      </c>
      <c r="D134" s="322"/>
      <c r="E134" s="131">
        <f>F104</f>
        <v>0</v>
      </c>
      <c r="F134" s="131">
        <f>G104</f>
        <v>0</v>
      </c>
      <c r="G134" s="132" t="str">
        <f t="shared" si="8"/>
        <v/>
      </c>
      <c r="H134" s="131" t="str">
        <f t="shared" si="9"/>
        <v/>
      </c>
      <c r="I134" s="77"/>
      <c r="J134" s="77"/>
      <c r="K134" s="77"/>
      <c r="L134" s="77"/>
      <c r="M134" s="77"/>
      <c r="N134" s="77"/>
      <c r="O134" s="77"/>
      <c r="P134" s="77"/>
      <c r="Q134" s="77"/>
      <c r="R134" s="77"/>
      <c r="S134" s="77"/>
      <c r="T134" s="77"/>
      <c r="U134" s="77"/>
    </row>
    <row r="135" spans="2:21" s="45" customFormat="1" ht="24.95" customHeight="1" x14ac:dyDescent="0.25">
      <c r="B135" s="51"/>
      <c r="C135" s="320" t="s">
        <v>2</v>
      </c>
      <c r="D135" s="320"/>
      <c r="E135" s="25">
        <f>ROUND(SUM(E124:E134),3)</f>
        <v>0</v>
      </c>
      <c r="F135" s="25">
        <f>ROUND(SUM(F124:F134),3)</f>
        <v>0</v>
      </c>
      <c r="G135" s="27">
        <f t="shared" ref="G135" si="10">$G$19</f>
        <v>0</v>
      </c>
      <c r="H135" s="25">
        <f>ROUND(SUM(H124:H134),3)</f>
        <v>0</v>
      </c>
      <c r="I135" s="51"/>
      <c r="J135" s="51"/>
      <c r="K135" s="51"/>
      <c r="L135" s="51"/>
      <c r="M135" s="51"/>
      <c r="N135" s="51"/>
      <c r="O135" s="51"/>
      <c r="P135" s="51"/>
      <c r="Q135" s="51"/>
      <c r="R135" s="51"/>
      <c r="S135" s="51"/>
      <c r="T135" s="51"/>
      <c r="U135" s="51"/>
    </row>
    <row r="136" spans="2:21" s="45" customFormat="1" ht="15" x14ac:dyDescent="0.25">
      <c r="B136" s="51"/>
      <c r="C136" s="51"/>
      <c r="D136" s="51"/>
      <c r="E136" s="51"/>
      <c r="F136" s="51"/>
      <c r="G136" s="51"/>
      <c r="H136" s="51"/>
      <c r="I136" s="51"/>
      <c r="J136" s="51"/>
      <c r="K136" s="51"/>
      <c r="L136" s="51"/>
      <c r="M136" s="51"/>
      <c r="N136" s="51"/>
      <c r="O136" s="51"/>
      <c r="P136" s="51"/>
      <c r="Q136" s="51"/>
      <c r="R136" s="51"/>
      <c r="S136" s="51"/>
      <c r="T136" s="51"/>
      <c r="U136" s="51"/>
    </row>
    <row r="137" spans="2:21" s="45" customFormat="1" ht="15" x14ac:dyDescent="0.25">
      <c r="B137" s="51"/>
      <c r="C137" s="51"/>
      <c r="D137" s="51"/>
      <c r="E137" s="51"/>
      <c r="F137" s="51"/>
      <c r="G137" s="51"/>
      <c r="H137" s="51"/>
      <c r="I137" s="51"/>
      <c r="J137" s="51"/>
      <c r="K137" s="51"/>
      <c r="L137" s="51"/>
      <c r="M137" s="51"/>
      <c r="N137" s="51"/>
      <c r="O137" s="51"/>
      <c r="P137" s="51"/>
      <c r="Q137" s="51"/>
      <c r="R137" s="51"/>
      <c r="S137" s="51"/>
      <c r="T137" s="51"/>
      <c r="U137" s="51"/>
    </row>
    <row r="138" spans="2:21" s="45" customFormat="1" ht="15" x14ac:dyDescent="0.25">
      <c r="B138" s="51"/>
      <c r="C138" s="51"/>
      <c r="D138" s="51"/>
      <c r="E138" s="51"/>
      <c r="F138" s="51"/>
      <c r="G138" s="51"/>
      <c r="H138" s="51"/>
      <c r="I138" s="51"/>
      <c r="J138" s="51"/>
      <c r="K138" s="51"/>
      <c r="L138" s="51"/>
      <c r="M138" s="51"/>
      <c r="N138" s="51"/>
      <c r="O138" s="51"/>
      <c r="P138" s="51"/>
      <c r="Q138" s="51"/>
      <c r="R138" s="51"/>
      <c r="S138" s="51"/>
      <c r="T138" s="51"/>
      <c r="U138" s="51"/>
    </row>
    <row r="139" spans="2:21" s="45" customFormat="1" ht="15" x14ac:dyDescent="0.25">
      <c r="B139" s="51"/>
      <c r="C139" s="51"/>
      <c r="D139" s="51"/>
      <c r="E139" s="51"/>
      <c r="F139" s="51"/>
      <c r="G139" s="51"/>
      <c r="H139" s="51"/>
      <c r="I139" s="51"/>
      <c r="J139" s="51"/>
      <c r="K139" s="51"/>
      <c r="L139" s="51"/>
      <c r="M139" s="51"/>
      <c r="N139" s="51"/>
      <c r="O139" s="51"/>
      <c r="P139" s="51"/>
      <c r="Q139" s="51"/>
      <c r="R139" s="51"/>
      <c r="S139" s="51"/>
      <c r="T139" s="51"/>
      <c r="U139" s="51"/>
    </row>
    <row r="140" spans="2:21" s="45" customFormat="1" ht="15" x14ac:dyDescent="0.25">
      <c r="B140" s="51"/>
      <c r="C140" s="51"/>
      <c r="D140" s="51"/>
      <c r="E140" s="51"/>
      <c r="F140" s="51"/>
      <c r="G140" s="51"/>
      <c r="H140" s="51"/>
      <c r="I140" s="51"/>
      <c r="J140" s="51"/>
      <c r="K140" s="51"/>
      <c r="L140" s="51"/>
      <c r="M140" s="51"/>
      <c r="N140" s="51"/>
      <c r="O140" s="51"/>
      <c r="P140" s="51"/>
      <c r="Q140" s="51"/>
      <c r="R140" s="51"/>
      <c r="S140" s="51"/>
      <c r="T140" s="51"/>
      <c r="U140" s="51"/>
    </row>
    <row r="141" spans="2:21" ht="15" hidden="1" x14ac:dyDescent="0.25">
      <c r="B141" s="175"/>
      <c r="C141" s="175"/>
      <c r="D141" s="175"/>
      <c r="E141" s="175"/>
      <c r="F141" s="175"/>
      <c r="G141" s="175"/>
      <c r="H141" s="175"/>
      <c r="I141" s="175"/>
      <c r="J141" s="175"/>
      <c r="K141" s="175"/>
      <c r="L141" s="175"/>
      <c r="M141" s="175"/>
      <c r="N141" s="175"/>
      <c r="O141" s="175"/>
      <c r="P141" s="175"/>
      <c r="Q141" s="175"/>
      <c r="R141" s="175"/>
      <c r="S141" s="175"/>
      <c r="T141" s="175"/>
      <c r="U141" s="175"/>
    </row>
    <row r="142" spans="2:21" ht="15" hidden="1" x14ac:dyDescent="0.25">
      <c r="B142" s="175"/>
      <c r="C142" s="175"/>
      <c r="D142" s="175"/>
      <c r="E142" s="175"/>
      <c r="F142" s="175"/>
      <c r="G142" s="175"/>
      <c r="H142" s="175"/>
      <c r="I142" s="175"/>
      <c r="J142" s="175"/>
      <c r="K142" s="175"/>
      <c r="L142" s="175"/>
      <c r="M142" s="175"/>
      <c r="N142" s="175"/>
      <c r="O142" s="175"/>
      <c r="P142" s="175"/>
      <c r="Q142" s="175"/>
      <c r="R142" s="175"/>
      <c r="S142" s="175"/>
      <c r="T142" s="175"/>
      <c r="U142" s="175"/>
    </row>
    <row r="143" spans="2:21" ht="15" hidden="1" x14ac:dyDescent="0.25"/>
    <row r="144" spans="2:21"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sheetData>
  <sheetProtection algorithmName="SHA-512" hashValue="vWh2QO6lTwmAoiX3MzM/DkDOngteezJPvP8YKy0d4DD27maF9RTNziFex0iwML/XeIytSSozVGIZRGfoZA4t8Q==" saltValue="pJWxFsk7ZwVZxReeeAQqbw==" spinCount="100000" sheet="1" selectLockedCells="1"/>
  <mergeCells count="248">
    <mergeCell ref="D95:O95"/>
    <mergeCell ref="E108:F108"/>
    <mergeCell ref="D40:E40"/>
    <mergeCell ref="J40:K40"/>
    <mergeCell ref="F40:G40"/>
    <mergeCell ref="L40:M40"/>
    <mergeCell ref="D50:E50"/>
    <mergeCell ref="J50:K50"/>
    <mergeCell ref="F50:G50"/>
    <mergeCell ref="L50:M50"/>
    <mergeCell ref="D74:O74"/>
    <mergeCell ref="D105:E105"/>
    <mergeCell ref="D97:E97"/>
    <mergeCell ref="D98:E98"/>
    <mergeCell ref="D99:E99"/>
    <mergeCell ref="D100:E100"/>
    <mergeCell ref="D101:E101"/>
    <mergeCell ref="D67:E67"/>
    <mergeCell ref="F67:G67"/>
    <mergeCell ref="J67:K67"/>
    <mergeCell ref="D72:F72"/>
    <mergeCell ref="J72:L72"/>
    <mergeCell ref="D102:E102"/>
    <mergeCell ref="D69:E69"/>
    <mergeCell ref="Q119:R119"/>
    <mergeCell ref="Q121:R121"/>
    <mergeCell ref="Q123:R123"/>
    <mergeCell ref="D103:E103"/>
    <mergeCell ref="Q106:R106"/>
    <mergeCell ref="Q109:R109"/>
    <mergeCell ref="Q111:R111"/>
    <mergeCell ref="Q113:R113"/>
    <mergeCell ref="O108:P108"/>
    <mergeCell ref="G108:H108"/>
    <mergeCell ref="I108:J108"/>
    <mergeCell ref="K108:L108"/>
    <mergeCell ref="M108:N108"/>
    <mergeCell ref="C108:D108"/>
    <mergeCell ref="Q115:R115"/>
    <mergeCell ref="Q117:R117"/>
    <mergeCell ref="C109:D109"/>
    <mergeCell ref="C110:D110"/>
    <mergeCell ref="D104:E104"/>
    <mergeCell ref="C119:D119"/>
    <mergeCell ref="C120:D120"/>
    <mergeCell ref="C118:D118"/>
    <mergeCell ref="C111:D111"/>
    <mergeCell ref="C112:D112"/>
    <mergeCell ref="L67:M67"/>
    <mergeCell ref="D68:E68"/>
    <mergeCell ref="F68:G68"/>
    <mergeCell ref="J68:K68"/>
    <mergeCell ref="L68:M68"/>
    <mergeCell ref="L71:M71"/>
    <mergeCell ref="D65:E65"/>
    <mergeCell ref="F65:G65"/>
    <mergeCell ref="J65:K65"/>
    <mergeCell ref="L65:M65"/>
    <mergeCell ref="D66:E66"/>
    <mergeCell ref="F66:G66"/>
    <mergeCell ref="J66:K66"/>
    <mergeCell ref="L66:M66"/>
    <mergeCell ref="F69:G69"/>
    <mergeCell ref="J69:K69"/>
    <mergeCell ref="L69:M69"/>
    <mergeCell ref="D70:E70"/>
    <mergeCell ref="F70:G70"/>
    <mergeCell ref="J70:K70"/>
    <mergeCell ref="L70:M70"/>
    <mergeCell ref="D71:E71"/>
    <mergeCell ref="J71:K71"/>
    <mergeCell ref="F71:G71"/>
    <mergeCell ref="D61:F61"/>
    <mergeCell ref="J61:L61"/>
    <mergeCell ref="D64:E64"/>
    <mergeCell ref="F64:I64"/>
    <mergeCell ref="J64:K64"/>
    <mergeCell ref="L64:O64"/>
    <mergeCell ref="D60:E60"/>
    <mergeCell ref="J60:K60"/>
    <mergeCell ref="F60:G60"/>
    <mergeCell ref="L60:M60"/>
    <mergeCell ref="D55:E55"/>
    <mergeCell ref="F55:G55"/>
    <mergeCell ref="J55:K55"/>
    <mergeCell ref="L55:M55"/>
    <mergeCell ref="D56:E56"/>
    <mergeCell ref="F56:G56"/>
    <mergeCell ref="J56:K56"/>
    <mergeCell ref="L56:M56"/>
    <mergeCell ref="D59:E59"/>
    <mergeCell ref="F59:G59"/>
    <mergeCell ref="J59:K59"/>
    <mergeCell ref="L59:M59"/>
    <mergeCell ref="D57:E57"/>
    <mergeCell ref="F57:G57"/>
    <mergeCell ref="J57:K57"/>
    <mergeCell ref="L57:M57"/>
    <mergeCell ref="D58:E58"/>
    <mergeCell ref="F58:G58"/>
    <mergeCell ref="J58:K58"/>
    <mergeCell ref="L58:M58"/>
    <mergeCell ref="D53:E53"/>
    <mergeCell ref="F53:I53"/>
    <mergeCell ref="J53:K53"/>
    <mergeCell ref="L53:O53"/>
    <mergeCell ref="D54:E54"/>
    <mergeCell ref="F54:G54"/>
    <mergeCell ref="J54:K54"/>
    <mergeCell ref="L54:M54"/>
    <mergeCell ref="D51:F51"/>
    <mergeCell ref="J51:L51"/>
    <mergeCell ref="D48:E48"/>
    <mergeCell ref="F48:G48"/>
    <mergeCell ref="J48:K48"/>
    <mergeCell ref="L48:M48"/>
    <mergeCell ref="D49:E49"/>
    <mergeCell ref="F49:G49"/>
    <mergeCell ref="J49:K49"/>
    <mergeCell ref="L49:M49"/>
    <mergeCell ref="D46:E46"/>
    <mergeCell ref="F46:G46"/>
    <mergeCell ref="J46:K46"/>
    <mergeCell ref="L46:M46"/>
    <mergeCell ref="D47:E47"/>
    <mergeCell ref="F47:G47"/>
    <mergeCell ref="J47:K47"/>
    <mergeCell ref="L47:M47"/>
    <mergeCell ref="D44:E44"/>
    <mergeCell ref="F44:G44"/>
    <mergeCell ref="J44:K44"/>
    <mergeCell ref="L44:M44"/>
    <mergeCell ref="D45:E45"/>
    <mergeCell ref="F45:G45"/>
    <mergeCell ref="J45:K45"/>
    <mergeCell ref="L45:M45"/>
    <mergeCell ref="D41:F41"/>
    <mergeCell ref="J41:L41"/>
    <mergeCell ref="D43:E43"/>
    <mergeCell ref="F43:I43"/>
    <mergeCell ref="J43:K43"/>
    <mergeCell ref="L43:O43"/>
    <mergeCell ref="D39:E39"/>
    <mergeCell ref="F39:G39"/>
    <mergeCell ref="J39:K39"/>
    <mergeCell ref="L39:M39"/>
    <mergeCell ref="D37:E37"/>
    <mergeCell ref="F37:G37"/>
    <mergeCell ref="J37:K37"/>
    <mergeCell ref="L37:M37"/>
    <mergeCell ref="D38:E38"/>
    <mergeCell ref="F38:G38"/>
    <mergeCell ref="J38:K38"/>
    <mergeCell ref="L38:M38"/>
    <mergeCell ref="D35:E35"/>
    <mergeCell ref="F35:G35"/>
    <mergeCell ref="J35:K35"/>
    <mergeCell ref="L35:M35"/>
    <mergeCell ref="D36:E36"/>
    <mergeCell ref="F36:G36"/>
    <mergeCell ref="J36:K36"/>
    <mergeCell ref="L36:M36"/>
    <mergeCell ref="D33:E33"/>
    <mergeCell ref="F33:I33"/>
    <mergeCell ref="J33:K33"/>
    <mergeCell ref="L33:O33"/>
    <mergeCell ref="D34:E34"/>
    <mergeCell ref="F34:G34"/>
    <mergeCell ref="J34:K34"/>
    <mergeCell ref="L34:M34"/>
    <mergeCell ref="D30:F30"/>
    <mergeCell ref="J30:L30"/>
    <mergeCell ref="D27:E27"/>
    <mergeCell ref="F27:G27"/>
    <mergeCell ref="J27:K27"/>
    <mergeCell ref="L27:M27"/>
    <mergeCell ref="D28:E28"/>
    <mergeCell ref="F28:G28"/>
    <mergeCell ref="J28:K28"/>
    <mergeCell ref="L28:M28"/>
    <mergeCell ref="D29:E29"/>
    <mergeCell ref="F29:G29"/>
    <mergeCell ref="J29:K29"/>
    <mergeCell ref="L29:M29"/>
    <mergeCell ref="D25:E25"/>
    <mergeCell ref="F25:G25"/>
    <mergeCell ref="J25:K25"/>
    <mergeCell ref="L25:M25"/>
    <mergeCell ref="D26:E26"/>
    <mergeCell ref="F26:G26"/>
    <mergeCell ref="J26:K26"/>
    <mergeCell ref="L26:M26"/>
    <mergeCell ref="L22:O22"/>
    <mergeCell ref="D23:E23"/>
    <mergeCell ref="F23:G23"/>
    <mergeCell ref="J23:K23"/>
    <mergeCell ref="L23:M23"/>
    <mergeCell ref="D24:E24"/>
    <mergeCell ref="F24:G24"/>
    <mergeCell ref="J24:K24"/>
    <mergeCell ref="L24:M24"/>
    <mergeCell ref="G19:H19"/>
    <mergeCell ref="D22:E22"/>
    <mergeCell ref="F22:I22"/>
    <mergeCell ref="J22:K22"/>
    <mergeCell ref="E15:F15"/>
    <mergeCell ref="E16:F16"/>
    <mergeCell ref="E17:F17"/>
    <mergeCell ref="D15:D17"/>
    <mergeCell ref="G15:H17"/>
    <mergeCell ref="I15:K17"/>
    <mergeCell ref="D19:F19"/>
    <mergeCell ref="D3:L3"/>
    <mergeCell ref="D5:L5"/>
    <mergeCell ref="D7:E7"/>
    <mergeCell ref="F7:H7"/>
    <mergeCell ref="D9:E9"/>
    <mergeCell ref="F9:H9"/>
    <mergeCell ref="D13:F13"/>
    <mergeCell ref="G13:H13"/>
    <mergeCell ref="I13:K13"/>
    <mergeCell ref="D14:F14"/>
    <mergeCell ref="G14:H14"/>
    <mergeCell ref="I14:K14"/>
    <mergeCell ref="D11:F11"/>
    <mergeCell ref="G11:H11"/>
    <mergeCell ref="I11:K11"/>
    <mergeCell ref="D12:F12"/>
    <mergeCell ref="G12:H12"/>
    <mergeCell ref="I12:K12"/>
    <mergeCell ref="C113:D113"/>
    <mergeCell ref="C114:D114"/>
    <mergeCell ref="C115:D115"/>
    <mergeCell ref="C116:D116"/>
    <mergeCell ref="C117:D117"/>
    <mergeCell ref="C135:D135"/>
    <mergeCell ref="C123:D123"/>
    <mergeCell ref="C124:D124"/>
    <mergeCell ref="C125:D125"/>
    <mergeCell ref="C126:D126"/>
    <mergeCell ref="C127:D127"/>
    <mergeCell ref="C128:D128"/>
    <mergeCell ref="C129:D129"/>
    <mergeCell ref="C130:D130"/>
    <mergeCell ref="C131:D131"/>
    <mergeCell ref="C132:D132"/>
    <mergeCell ref="C133:D133"/>
    <mergeCell ref="C134:D134"/>
  </mergeCells>
  <conditionalFormatting sqref="G19">
    <cfRule type="expression" dxfId="632" priority="100">
      <formula>AND($F$9="GRAN EMPRESA",$G$19&gt;0.4)</formula>
    </cfRule>
    <cfRule type="expression" dxfId="631" priority="101">
      <formula>AND($F$9="MEDIANA EMPRESA", $G$19&gt;0.5)</formula>
    </cfRule>
    <cfRule type="expression" dxfId="630" priority="102">
      <formula>AND($F$9="PEQUEÑA EMPRESA",$G$19&gt;0.6)</formula>
    </cfRule>
  </conditionalFormatting>
  <conditionalFormatting sqref="F9">
    <cfRule type="expression" dxfId="629" priority="63">
      <formula>AND($G$19&lt;&gt;"",$F$9="")</formula>
    </cfRule>
  </conditionalFormatting>
  <conditionalFormatting sqref="G13:H13">
    <cfRule type="expression" dxfId="628" priority="43">
      <formula>AND(G13="SI",(G14="SI"))</formula>
    </cfRule>
  </conditionalFormatting>
  <conditionalFormatting sqref="G14:H14">
    <cfRule type="expression" dxfId="627" priority="42">
      <formula>AND(G13="SI",(G14="SI"))</formula>
    </cfRule>
  </conditionalFormatting>
  <conditionalFormatting sqref="H35:H40 H45:H50 H55:H60 H66:H71 H24:H29">
    <cfRule type="expression" dxfId="626" priority="13">
      <formula>AND($I24&gt;0,$H24="")</formula>
    </cfRule>
  </conditionalFormatting>
  <conditionalFormatting sqref="N24:N29 N35:N40 N45:N50 N55:N60 N66:N71">
    <cfRule type="expression" dxfId="625" priority="11">
      <formula>AND($O24&gt;0,$N24="")</formula>
    </cfRule>
  </conditionalFormatting>
  <conditionalFormatting sqref="H25">
    <cfRule type="expression" dxfId="624" priority="10">
      <formula>AND($H$25&lt;$I$25)</formula>
    </cfRule>
  </conditionalFormatting>
  <conditionalFormatting sqref="N25">
    <cfRule type="expression" dxfId="623" priority="9">
      <formula>$N$25&lt;$O$25</formula>
    </cfRule>
  </conditionalFormatting>
  <conditionalFormatting sqref="H36">
    <cfRule type="expression" dxfId="622" priority="8">
      <formula>$H$36&lt;$I$36</formula>
    </cfRule>
  </conditionalFormatting>
  <conditionalFormatting sqref="N36">
    <cfRule type="expression" dxfId="621" priority="7">
      <formula>$N$36&lt;$O$36</formula>
    </cfRule>
  </conditionalFormatting>
  <conditionalFormatting sqref="H46">
    <cfRule type="expression" dxfId="620" priority="6">
      <formula>$H$46&lt;$I$46</formula>
    </cfRule>
  </conditionalFormatting>
  <conditionalFormatting sqref="N46">
    <cfRule type="expression" dxfId="619" priority="5">
      <formula>$N$46&lt;$O$46</formula>
    </cfRule>
  </conditionalFormatting>
  <conditionalFormatting sqref="H56">
    <cfRule type="expression" dxfId="618" priority="4">
      <formula>$H$56&lt;$I$56</formula>
    </cfRule>
  </conditionalFormatting>
  <conditionalFormatting sqref="H67">
    <cfRule type="expression" dxfId="617" priority="3">
      <formula>$H$67&lt;$I$67</formula>
    </cfRule>
  </conditionalFormatting>
  <conditionalFormatting sqref="N67">
    <cfRule type="expression" dxfId="616" priority="2">
      <formula>$N$67&lt;$O$67</formula>
    </cfRule>
  </conditionalFormatting>
  <conditionalFormatting sqref="N56">
    <cfRule type="expression" dxfId="615" priority="1">
      <formula>$N$56&lt;$O$56</formula>
    </cfRule>
  </conditionalFormatting>
  <conditionalFormatting sqref="K78:K92">
    <cfRule type="expression" dxfId="614" priority="23">
      <formula>AND($E78="Almacenes y depósitos (gaseosos, líquidos y sólidos)",$K78&lt;&gt;"",OR($K78&lt;14.3,$K78&gt;30))</formula>
    </cfRule>
    <cfRule type="expression" dxfId="613" priority="24">
      <formula>AND($E78="Edificios industriales",$K78&lt;&gt;"",OR($K78&lt;33.3,$K78&gt;68))</formula>
    </cfRule>
    <cfRule type="expression" dxfId="612" priority="25">
      <formula>AND($E78="Otras centrales",$K78&lt;&gt;"",OR($K78&lt;20,$K78&gt;40))</formula>
    </cfRule>
    <cfRule type="expression" dxfId="611" priority="26">
      <formula>AND($E78="Centrales renovables",$K78&lt;&gt;"",OR($K78&lt;14.3,$K78&gt;30))</formula>
    </cfRule>
    <cfRule type="expression" dxfId="610" priority="27">
      <formula>AND($E78="Pavimentos",$K78&lt;&gt;"",OR($K78&lt;16.7,$K78&gt;34))</formula>
    </cfRule>
    <cfRule type="expression" dxfId="609" priority="28">
      <formula>AND($E78="Obra civil general",$K78&lt;&gt;"",OR($K78&lt;50,$K78&gt;100))</formula>
    </cfRule>
    <cfRule type="expression" dxfId="608" priority="29">
      <formula>AND($E78="Cables",$K78&lt;&gt;"",OR($K78&lt;14.3,$K78&gt;30))</formula>
    </cfRule>
    <cfRule type="expression" dxfId="607" priority="30">
      <formula>AND($E78="Subestaciones. Redes de transporte y distribución de energía",$K78&lt;&gt;"",OR($K78&lt;20,$K78&gt;40))</formula>
    </cfRule>
    <cfRule type="expression" dxfId="606" priority="31">
      <formula>AND($E78="Resto instalaciones",$K78&lt;&gt;"",OR($K78&lt;10,$K78&gt;20))</formula>
    </cfRule>
    <cfRule type="expression" dxfId="605" priority="32">
      <formula>AND($E78="Maquinaria",$K78&lt;&gt;"",OR($K78&lt;8.3,$K78&gt;18))</formula>
    </cfRule>
    <cfRule type="expression" dxfId="604" priority="33">
      <formula>AND($E78="Útiles y herramientas",$K78&lt;&gt;"",OR($K78&lt;4,$K78&gt;8))</formula>
    </cfRule>
    <cfRule type="expression" dxfId="603" priority="34">
      <formula>AND($E78="Moldes, matrices y modelos",$K78&lt;&gt;"",OR($K78&lt;3,$K78&gt;6))</formula>
    </cfRule>
    <cfRule type="expression" dxfId="602" priority="35">
      <formula>AND($E78="Equipos electrónicos",$K78&lt;&gt;"",OR($K78&lt;5,$K78&gt;10))</formula>
    </cfRule>
    <cfRule type="expression" dxfId="601" priority="36">
      <formula>AND($E78="Equipos para procesos de información",$K78&lt;&gt;"",OR($K78&lt;4,$K78&gt;8))</formula>
    </cfRule>
    <cfRule type="expression" dxfId="600" priority="37">
      <formula>AND($E78="Sistemas y programas informáticos",$K78&lt;&gt;"",OR($K78&lt;3,$K78&gt;6))</formula>
    </cfRule>
    <cfRule type="expression" dxfId="599" priority="38">
      <formula>AND($E78="Otros elementos",$K78&lt;&gt;"",OR($K78&lt;10,$K78&gt;20))</formula>
    </cfRule>
  </conditionalFormatting>
  <dataValidations count="14">
    <dataValidation type="textLength" allowBlank="1" showInputMessage="1" showErrorMessage="1" error="Máximo 200 caracteres_x000a_" sqref="J12:K14 I12:I15">
      <formula1>0</formula1>
      <formula2>200</formula2>
    </dataValidation>
    <dataValidation type="textLength" allowBlank="1" showInputMessage="1" showErrorMessage="1" error="Máximo 100 caracteres_x000a_" sqref="F66:G71 F24:G29 L24:M29 F35:G40 L35:M40 F45:G50 L45:M50 F55:G60 L55:M60 L66:M71">
      <formula1>0</formula1>
      <formula2>100</formula2>
    </dataValidation>
    <dataValidation type="custom" showInputMessage="1" showErrorMessage="1" error="Debe elegir del desplegable &quot;TIPO DE ENTIDAD&quot;" sqref="G19:H19">
      <formula1>IF(F9&lt;&gt;"",G19,"error")</formula1>
    </dataValidation>
    <dataValidation type="list" allowBlank="1" showInputMessage="1" showErrorMessage="1" sqref="G12:G14 G15:H17">
      <formula1>"SI, NO"</formula1>
    </dataValidation>
    <dataValidation type="custom" operator="greaterThan" allowBlank="1" showInputMessage="1" showErrorMessage="1" error="El coste total no puede ser menor que el coste subvencionable" sqref="I30 I41 O72 O41 I72 O61 I61 O51 I51 H66:H72 N55:N61 H55:H61 N45:N51 H45:H51 N35:N41 H35:H41 H24:H30 N24:N30 O30 N66:N72">
      <formula1>H24&gt;=I24</formula1>
    </dataValidation>
    <dataValidation type="custom" allowBlank="1" showInputMessage="1" showErrorMessage="1" error="Este valor no podrá superar el 10% de los costes subvencionables de personal." sqref="G104">
      <formula1>G104&lt;=G98*0.1</formula1>
    </dataValidation>
    <dataValidation type="custom" operator="greaterThan" allowBlank="1" showInputMessage="1" showErrorMessage="1" error="El coste total no puede ser menor que el coste subvencionable" sqref="I24:I29 O24:O29 I35:I40 O35:O40 O45:O50 I45:I50 I55:I60 O55:O60 O66:O71 I66:I71">
      <formula1>I24&lt;=H24</formula1>
    </dataValidation>
    <dataValidation type="custom" operator="greaterThan" showInputMessage="1" showErrorMessage="1" error="Debe elegir TIPO DE ELEMENTO y PAQUETE DE TRABAJO" sqref="L93:N94 K78:K94">
      <formula1>AND(E78&lt;&gt;"",G78&lt;&gt;"")</formula1>
    </dataValidation>
    <dataValidation type="whole" operator="greaterThan" allowBlank="1" showInputMessage="1" showErrorMessage="1" sqref="M78:M92">
      <formula1>0</formula1>
    </dataValidation>
    <dataValidation type="textLength" allowBlank="1" showInputMessage="1" showErrorMessage="1" sqref="F78:F94">
      <formula1>0</formula1>
      <formula2>100</formula2>
    </dataValidation>
    <dataValidation type="custom" operator="greaterThan" showInputMessage="1" showErrorMessage="1" error="Debe elegir TIPO DE ELEMENTO y PAQUETE DE TRABAJO" sqref="J78:J94">
      <formula1>AND(E78&lt;&gt;"",G78&lt;&gt;"")</formula1>
    </dataValidation>
    <dataValidation type="custom" operator="greaterThan" showInputMessage="1" showErrorMessage="1" error="Debe elegir TIPO DE ELEMENTO y PAQUETE DE TRABAJO" sqref="I78:I94">
      <formula1>AND(E78&lt;&gt;"",G78&lt;&gt;"")</formula1>
    </dataValidation>
    <dataValidation type="custom" showInputMessage="1" showErrorMessage="1" error="ESTE VALOR SE CALCULA DE FORMA AUTOMÁTICA" sqref="N78:N92">
      <formula1>N78=J78*L78*M78/12</formula1>
    </dataValidation>
    <dataValidation type="custom" showInputMessage="1" showErrorMessage="1" error="Esta celda se autocompleta según los AÑOS DE VIDA ÚTIL. " sqref="L78:L92">
      <formula1>L78=(100/K78/100)</formula1>
    </dataValidation>
  </dataValidations>
  <pageMargins left="0.7" right="0.7" top="0.75" bottom="0.75" header="0.3" footer="0.3"/>
  <pageSetup paperSize="9" scale="29" fitToHeight="2"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Tablas!$A$6:$A$8</xm:f>
          </x14:formula1>
          <xm:sqref>F9</xm:sqref>
        </x14:dataValidation>
        <x14:dataValidation type="list" allowBlank="1" showInputMessage="1" showErrorMessage="1">
          <x14:formula1>
            <xm:f>Tablas!$A$12:$A$21</xm:f>
          </x14:formula1>
          <xm:sqref>G78:G94</xm:sqref>
        </x14:dataValidation>
        <x14:dataValidation type="list" allowBlank="1" showInputMessage="1" showErrorMessage="1">
          <x14:formula1>
            <xm:f>Tablas!$A$24:$A$39</xm:f>
          </x14:formula1>
          <xm:sqref>E78:E94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165"/>
  <sheetViews>
    <sheetView showGridLines="0" showZeros="0" zoomScale="40" zoomScaleNormal="40" zoomScaleSheetLayoutView="25" zoomScalePageLayoutView="10" workbookViewId="0">
      <selection activeCell="G104" sqref="G104"/>
    </sheetView>
  </sheetViews>
  <sheetFormatPr baseColWidth="10" defaultColWidth="0" defaultRowHeight="0" customHeight="1" zeroHeight="1" x14ac:dyDescent="0.25"/>
  <cols>
    <col min="1" max="2" width="10.7109375" style="40" customWidth="1"/>
    <col min="3" max="3" width="4.28515625" style="40" customWidth="1"/>
    <col min="4" max="4" width="28.7109375" style="40" customWidth="1"/>
    <col min="5" max="10" width="30.7109375" style="40" customWidth="1"/>
    <col min="11" max="11" width="28.5703125" style="40" customWidth="1"/>
    <col min="12" max="18" width="30.7109375" style="40" customWidth="1"/>
    <col min="19" max="21" width="18.7109375" style="40" hidden="1" customWidth="1"/>
    <col min="22" max="28" width="18.7109375" style="40" hidden="1"/>
    <col min="29" max="16373" width="11.42578125" style="40" hidden="1"/>
    <col min="16374" max="16376" width="0" style="40" hidden="1"/>
    <col min="16377" max="16384" width="11.42578125" style="40" hidden="1"/>
  </cols>
  <sheetData>
    <row r="1" spans="4:22" s="34" customFormat="1" ht="30" customHeight="1" x14ac:dyDescent="0.25">
      <c r="J1" s="35"/>
      <c r="K1" s="35"/>
      <c r="L1" s="35"/>
      <c r="M1" s="35"/>
      <c r="N1" s="35"/>
      <c r="O1" s="35"/>
    </row>
    <row r="2" spans="4:22" s="34" customFormat="1" ht="102.75" customHeight="1" x14ac:dyDescent="0.25">
      <c r="L2" s="36"/>
      <c r="M2" s="36"/>
      <c r="N2" s="36"/>
      <c r="O2" s="36"/>
      <c r="P2" s="36"/>
      <c r="Q2" s="36"/>
      <c r="R2" s="36"/>
      <c r="S2" s="36"/>
      <c r="T2" s="36"/>
      <c r="U2" s="36"/>
      <c r="V2" s="36"/>
    </row>
    <row r="3" spans="4:22" s="34" customFormat="1" ht="30" customHeight="1" x14ac:dyDescent="0.25">
      <c r="D3" s="329" t="s">
        <v>160</v>
      </c>
      <c r="E3" s="329"/>
      <c r="F3" s="329"/>
      <c r="G3" s="329"/>
      <c r="H3" s="329"/>
      <c r="I3" s="329"/>
      <c r="J3" s="329"/>
      <c r="K3" s="329"/>
      <c r="L3" s="329"/>
      <c r="M3" s="36"/>
      <c r="N3" s="36"/>
      <c r="O3" s="36"/>
      <c r="P3" s="37"/>
    </row>
    <row r="4" spans="4:22" s="34" customFormat="1" ht="26.25" x14ac:dyDescent="0.25">
      <c r="D4" s="6"/>
      <c r="E4" s="6"/>
      <c r="F4" s="6"/>
      <c r="G4" s="6"/>
      <c r="H4" s="6"/>
      <c r="I4" s="6"/>
      <c r="J4" s="35"/>
      <c r="K4" s="35"/>
      <c r="L4" s="35"/>
      <c r="M4" s="36"/>
      <c r="N4" s="36"/>
      <c r="O4" s="36"/>
      <c r="P4" s="37"/>
    </row>
    <row r="5" spans="4:22" s="34" customFormat="1" ht="409.5" customHeight="1" x14ac:dyDescent="0.25">
      <c r="D5" s="395" t="s">
        <v>185</v>
      </c>
      <c r="E5" s="396"/>
      <c r="F5" s="396"/>
      <c r="G5" s="396"/>
      <c r="H5" s="396"/>
      <c r="I5" s="396"/>
      <c r="J5" s="396"/>
      <c r="K5" s="396"/>
      <c r="L5" s="397"/>
      <c r="M5" s="73"/>
      <c r="N5" s="36"/>
      <c r="O5" s="36"/>
      <c r="P5" s="37"/>
    </row>
    <row r="6" spans="4:22" s="34" customFormat="1" ht="26.25" x14ac:dyDescent="0.25">
      <c r="J6" s="35"/>
      <c r="K6" s="35"/>
      <c r="L6" s="35"/>
      <c r="M6" s="36"/>
      <c r="N6" s="36"/>
      <c r="O6" s="36"/>
    </row>
    <row r="7" spans="4:22" s="34" customFormat="1" ht="20.100000000000001" customHeight="1" x14ac:dyDescent="0.25">
      <c r="D7" s="333" t="s">
        <v>10</v>
      </c>
      <c r="E7" s="334"/>
      <c r="F7" s="335">
        <f>'Presupuesto Total'!$I$13</f>
        <v>0</v>
      </c>
      <c r="G7" s="336"/>
      <c r="H7" s="337"/>
      <c r="J7" s="35"/>
      <c r="K7" s="35"/>
      <c r="L7" s="35"/>
      <c r="M7" s="35"/>
      <c r="N7" s="35"/>
      <c r="O7" s="35"/>
    </row>
    <row r="8" spans="4:22" s="34" customFormat="1" ht="20.100000000000001" customHeight="1" x14ac:dyDescent="0.25">
      <c r="D8" s="84"/>
      <c r="E8" s="84"/>
      <c r="F8" s="39"/>
      <c r="G8" s="39"/>
      <c r="J8" s="35"/>
      <c r="K8" s="35"/>
      <c r="L8" s="35"/>
      <c r="M8" s="35"/>
      <c r="N8" s="35"/>
      <c r="O8" s="35"/>
    </row>
    <row r="9" spans="4:22" s="34" customFormat="1" ht="20.100000000000001" customHeight="1" x14ac:dyDescent="0.25">
      <c r="D9" s="338" t="s">
        <v>11</v>
      </c>
      <c r="E9" s="339"/>
      <c r="F9" s="340"/>
      <c r="G9" s="341"/>
      <c r="H9" s="342"/>
      <c r="J9" s="35"/>
      <c r="K9" s="35"/>
      <c r="L9" s="35"/>
      <c r="M9" s="35"/>
      <c r="N9" s="35"/>
      <c r="O9" s="35"/>
    </row>
    <row r="10" spans="4:22" ht="20.100000000000001" customHeight="1" x14ac:dyDescent="0.25">
      <c r="D10" s="84"/>
      <c r="E10" s="84"/>
      <c r="I10" s="34"/>
      <c r="J10" s="35"/>
      <c r="K10" s="35"/>
    </row>
    <row r="11" spans="4:22" ht="63.75" customHeight="1" x14ac:dyDescent="0.25">
      <c r="D11" s="394" t="s">
        <v>64</v>
      </c>
      <c r="E11" s="394"/>
      <c r="F11" s="394"/>
      <c r="G11" s="328" t="s">
        <v>122</v>
      </c>
      <c r="H11" s="328"/>
      <c r="I11" s="328" t="s">
        <v>75</v>
      </c>
      <c r="J11" s="328"/>
      <c r="K11" s="328"/>
      <c r="M11" s="41"/>
      <c r="N11" s="41"/>
      <c r="O11" s="41"/>
    </row>
    <row r="12" spans="4:22" s="34" customFormat="1" ht="24.95" customHeight="1" x14ac:dyDescent="0.25">
      <c r="D12" s="323" t="s">
        <v>176</v>
      </c>
      <c r="E12" s="324"/>
      <c r="F12" s="325"/>
      <c r="G12" s="326"/>
      <c r="H12" s="326"/>
      <c r="I12" s="327"/>
      <c r="J12" s="327"/>
      <c r="K12" s="327"/>
      <c r="M12" s="41"/>
      <c r="N12" s="41"/>
      <c r="O12" s="41"/>
    </row>
    <row r="13" spans="4:22" s="34" customFormat="1" ht="24.95" customHeight="1" x14ac:dyDescent="0.25">
      <c r="D13" s="323" t="s">
        <v>177</v>
      </c>
      <c r="E13" s="324"/>
      <c r="F13" s="325"/>
      <c r="G13" s="326"/>
      <c r="H13" s="326"/>
      <c r="I13" s="327"/>
      <c r="J13" s="327"/>
      <c r="K13" s="327"/>
      <c r="M13" s="41"/>
      <c r="N13" s="41"/>
      <c r="O13" s="41"/>
    </row>
    <row r="14" spans="4:22" s="34" customFormat="1" ht="24.95" customHeight="1" x14ac:dyDescent="0.25">
      <c r="D14" s="323" t="s">
        <v>178</v>
      </c>
      <c r="E14" s="324"/>
      <c r="F14" s="325"/>
      <c r="G14" s="326"/>
      <c r="H14" s="326"/>
      <c r="I14" s="327"/>
      <c r="J14" s="327"/>
      <c r="K14" s="327"/>
      <c r="M14" s="41"/>
      <c r="N14" s="41"/>
      <c r="O14" s="41"/>
    </row>
    <row r="15" spans="4:22" ht="80.25" customHeight="1" x14ac:dyDescent="0.25">
      <c r="D15" s="350" t="s">
        <v>179</v>
      </c>
      <c r="E15" s="348" t="s">
        <v>181</v>
      </c>
      <c r="F15" s="349"/>
      <c r="G15" s="351"/>
      <c r="H15" s="352"/>
      <c r="I15" s="357"/>
      <c r="J15" s="358"/>
      <c r="K15" s="359"/>
      <c r="M15" s="41"/>
      <c r="N15" s="41"/>
      <c r="O15" s="41"/>
    </row>
    <row r="16" spans="4:22" ht="78.75" customHeight="1" x14ac:dyDescent="0.25">
      <c r="D16" s="350"/>
      <c r="E16" s="348" t="s">
        <v>182</v>
      </c>
      <c r="F16" s="349"/>
      <c r="G16" s="353"/>
      <c r="H16" s="354"/>
      <c r="I16" s="360"/>
      <c r="J16" s="361"/>
      <c r="K16" s="362"/>
      <c r="M16" s="41"/>
      <c r="N16" s="41"/>
      <c r="O16" s="41"/>
    </row>
    <row r="17" spans="4:15" ht="48.75" customHeight="1" x14ac:dyDescent="0.25">
      <c r="D17" s="350"/>
      <c r="E17" s="348" t="s">
        <v>183</v>
      </c>
      <c r="F17" s="349"/>
      <c r="G17" s="355"/>
      <c r="H17" s="356"/>
      <c r="I17" s="363"/>
      <c r="J17" s="364"/>
      <c r="K17" s="365"/>
      <c r="L17" s="42"/>
      <c r="M17" s="42"/>
      <c r="N17" s="42"/>
    </row>
    <row r="18" spans="4:15" ht="15" x14ac:dyDescent="0.25">
      <c r="G18" s="43"/>
      <c r="H18" s="43"/>
      <c r="I18" s="43"/>
      <c r="J18" s="43"/>
      <c r="K18" s="43"/>
      <c r="N18" s="42"/>
    </row>
    <row r="19" spans="4:15" ht="24.95" customHeight="1" x14ac:dyDescent="0.25">
      <c r="D19" s="366" t="s">
        <v>80</v>
      </c>
      <c r="E19" s="367"/>
      <c r="F19" s="367"/>
      <c r="G19" s="343"/>
      <c r="H19" s="343"/>
      <c r="I19" s="43"/>
      <c r="J19" s="43"/>
      <c r="K19" s="43"/>
      <c r="N19" s="42"/>
    </row>
    <row r="20" spans="4:15" ht="15" x14ac:dyDescent="0.25">
      <c r="N20" s="42"/>
    </row>
    <row r="21" spans="4:15" ht="15.75" thickBot="1" x14ac:dyDescent="0.3">
      <c r="N21" s="42"/>
    </row>
    <row r="22" spans="4:15" s="34" customFormat="1" ht="20.100000000000001" customHeight="1" x14ac:dyDescent="0.25">
      <c r="D22" s="344" t="s">
        <v>5</v>
      </c>
      <c r="E22" s="345"/>
      <c r="F22" s="346" t="str">
        <f>UPPER('Presupuesto Total'!$C$12)</f>
        <v/>
      </c>
      <c r="G22" s="346"/>
      <c r="H22" s="346"/>
      <c r="I22" s="347"/>
      <c r="J22" s="344" t="s">
        <v>6</v>
      </c>
      <c r="K22" s="345"/>
      <c r="L22" s="346" t="str">
        <f>UPPER('Presupuesto Total'!$C$13)</f>
        <v/>
      </c>
      <c r="M22" s="346"/>
      <c r="N22" s="346"/>
      <c r="O22" s="347"/>
    </row>
    <row r="23" spans="4:15" s="11" customFormat="1" ht="60" customHeight="1" x14ac:dyDescent="0.25">
      <c r="D23" s="371" t="s">
        <v>128</v>
      </c>
      <c r="E23" s="372"/>
      <c r="F23" s="373" t="s">
        <v>129</v>
      </c>
      <c r="G23" s="373"/>
      <c r="H23" s="85" t="s">
        <v>24</v>
      </c>
      <c r="I23" s="75" t="s">
        <v>23</v>
      </c>
      <c r="J23" s="371" t="s">
        <v>128</v>
      </c>
      <c r="K23" s="372"/>
      <c r="L23" s="373" t="s">
        <v>129</v>
      </c>
      <c r="M23" s="373"/>
      <c r="N23" s="85" t="s">
        <v>24</v>
      </c>
      <c r="O23" s="75" t="s">
        <v>23</v>
      </c>
    </row>
    <row r="24" spans="4:15" s="11" customFormat="1" ht="15" customHeight="1" x14ac:dyDescent="0.25">
      <c r="D24" s="368" t="s">
        <v>8</v>
      </c>
      <c r="E24" s="369"/>
      <c r="F24" s="370"/>
      <c r="G24" s="370"/>
      <c r="H24" s="109"/>
      <c r="I24" s="110"/>
      <c r="J24" s="368" t="s">
        <v>8</v>
      </c>
      <c r="K24" s="369"/>
      <c r="L24" s="370"/>
      <c r="M24" s="370"/>
      <c r="N24" s="115"/>
      <c r="O24" s="118"/>
    </row>
    <row r="25" spans="4:15" s="11" customFormat="1" ht="15" customHeight="1" x14ac:dyDescent="0.25">
      <c r="D25" s="368" t="s">
        <v>52</v>
      </c>
      <c r="E25" s="369"/>
      <c r="F25" s="370"/>
      <c r="G25" s="370"/>
      <c r="H25" s="109"/>
      <c r="I25" s="111">
        <f>SUMIF($G$78:$G$92,"PT 1",$N$78:$N$92)</f>
        <v>0</v>
      </c>
      <c r="J25" s="368" t="s">
        <v>52</v>
      </c>
      <c r="K25" s="369"/>
      <c r="L25" s="370"/>
      <c r="M25" s="370"/>
      <c r="N25" s="115"/>
      <c r="O25" s="111">
        <f>SUMIF($G$78:$G$92,"PT 2",$N$78:$N$92)</f>
        <v>0</v>
      </c>
    </row>
    <row r="26" spans="4:15" s="11" customFormat="1" ht="15" customHeight="1" x14ac:dyDescent="0.25">
      <c r="D26" s="368" t="s">
        <v>12</v>
      </c>
      <c r="E26" s="369"/>
      <c r="F26" s="370"/>
      <c r="G26" s="370"/>
      <c r="H26" s="109"/>
      <c r="I26" s="110"/>
      <c r="J26" s="368" t="s">
        <v>12</v>
      </c>
      <c r="K26" s="369"/>
      <c r="L26" s="370"/>
      <c r="M26" s="370"/>
      <c r="N26" s="115"/>
      <c r="O26" s="118"/>
    </row>
    <row r="27" spans="4:15" s="11" customFormat="1" ht="15" customHeight="1" x14ac:dyDescent="0.25">
      <c r="D27" s="368" t="s">
        <v>53</v>
      </c>
      <c r="E27" s="369"/>
      <c r="F27" s="370"/>
      <c r="G27" s="370"/>
      <c r="H27" s="109"/>
      <c r="I27" s="110"/>
      <c r="J27" s="368" t="s">
        <v>53</v>
      </c>
      <c r="K27" s="369"/>
      <c r="L27" s="370"/>
      <c r="M27" s="370"/>
      <c r="N27" s="115"/>
      <c r="O27" s="118"/>
    </row>
    <row r="28" spans="4:15" s="11" customFormat="1" ht="15" customHeight="1" x14ac:dyDescent="0.25">
      <c r="D28" s="368" t="s">
        <v>9</v>
      </c>
      <c r="E28" s="369"/>
      <c r="F28" s="370"/>
      <c r="G28" s="370"/>
      <c r="H28" s="109"/>
      <c r="I28" s="110"/>
      <c r="J28" s="368" t="s">
        <v>9</v>
      </c>
      <c r="K28" s="369"/>
      <c r="L28" s="370"/>
      <c r="M28" s="370"/>
      <c r="N28" s="115"/>
      <c r="O28" s="118"/>
    </row>
    <row r="29" spans="4:15" s="11" customFormat="1" ht="15" customHeight="1" x14ac:dyDescent="0.25">
      <c r="D29" s="368" t="s">
        <v>149</v>
      </c>
      <c r="E29" s="369"/>
      <c r="F29" s="370"/>
      <c r="G29" s="370"/>
      <c r="H29" s="109"/>
      <c r="I29" s="110"/>
      <c r="J29" s="368" t="s">
        <v>149</v>
      </c>
      <c r="K29" s="369"/>
      <c r="L29" s="370"/>
      <c r="M29" s="370"/>
      <c r="N29" s="115"/>
      <c r="O29" s="118"/>
    </row>
    <row r="30" spans="4:15" s="11" customFormat="1" ht="15" customHeight="1" thickBot="1" x14ac:dyDescent="0.3">
      <c r="D30" s="374"/>
      <c r="E30" s="375"/>
      <c r="F30" s="376"/>
      <c r="G30" s="112" t="s">
        <v>0</v>
      </c>
      <c r="H30" s="113">
        <f>SUM(H24:H29)</f>
        <v>0</v>
      </c>
      <c r="I30" s="114">
        <f>SUM(I24:I29)</f>
        <v>0</v>
      </c>
      <c r="J30" s="374"/>
      <c r="K30" s="375"/>
      <c r="L30" s="376"/>
      <c r="M30" s="119" t="s">
        <v>0</v>
      </c>
      <c r="N30" s="113">
        <f>SUM(N24:N29)</f>
        <v>0</v>
      </c>
      <c r="O30" s="113">
        <f>SUM(O24:O29)</f>
        <v>0</v>
      </c>
    </row>
    <row r="31" spans="4:15" s="11" customFormat="1" ht="15" customHeight="1" x14ac:dyDescent="0.25">
      <c r="J31" s="44"/>
      <c r="K31" s="44"/>
      <c r="L31" s="44"/>
      <c r="M31" s="44"/>
      <c r="N31" s="44"/>
      <c r="O31" s="44"/>
    </row>
    <row r="32" spans="4:15" s="11" customFormat="1" ht="15" customHeight="1" thickBot="1" x14ac:dyDescent="0.3">
      <c r="J32" s="44"/>
      <c r="K32" s="44"/>
      <c r="L32" s="44"/>
      <c r="M32" s="44"/>
      <c r="N32" s="44"/>
      <c r="O32" s="44"/>
    </row>
    <row r="33" spans="4:15" s="11" customFormat="1" ht="20.100000000000001" customHeight="1" x14ac:dyDescent="0.25">
      <c r="D33" s="344" t="s">
        <v>27</v>
      </c>
      <c r="E33" s="345"/>
      <c r="F33" s="346" t="str">
        <f>UPPER('Presupuesto Total'!$C$14)</f>
        <v/>
      </c>
      <c r="G33" s="346"/>
      <c r="H33" s="346"/>
      <c r="I33" s="377"/>
      <c r="J33" s="344" t="s">
        <v>28</v>
      </c>
      <c r="K33" s="345"/>
      <c r="L33" s="346" t="str">
        <f>UPPER('Presupuesto Total'!$C$15)</f>
        <v/>
      </c>
      <c r="M33" s="346"/>
      <c r="N33" s="346"/>
      <c r="O33" s="347"/>
    </row>
    <row r="34" spans="4:15" s="11" customFormat="1" ht="60" customHeight="1" x14ac:dyDescent="0.25">
      <c r="D34" s="371" t="s">
        <v>128</v>
      </c>
      <c r="E34" s="372"/>
      <c r="F34" s="373" t="s">
        <v>129</v>
      </c>
      <c r="G34" s="373"/>
      <c r="H34" s="85" t="s">
        <v>24</v>
      </c>
      <c r="I34" s="76" t="s">
        <v>23</v>
      </c>
      <c r="J34" s="371" t="s">
        <v>128</v>
      </c>
      <c r="K34" s="372"/>
      <c r="L34" s="373" t="s">
        <v>129</v>
      </c>
      <c r="M34" s="373"/>
      <c r="N34" s="85" t="s">
        <v>24</v>
      </c>
      <c r="O34" s="75" t="s">
        <v>23</v>
      </c>
    </row>
    <row r="35" spans="4:15" s="11" customFormat="1" ht="15" customHeight="1" x14ac:dyDescent="0.25">
      <c r="D35" s="368" t="s">
        <v>8</v>
      </c>
      <c r="E35" s="369"/>
      <c r="F35" s="370"/>
      <c r="G35" s="370"/>
      <c r="H35" s="115"/>
      <c r="I35" s="116"/>
      <c r="J35" s="368" t="s">
        <v>8</v>
      </c>
      <c r="K35" s="369"/>
      <c r="L35" s="370"/>
      <c r="M35" s="370"/>
      <c r="N35" s="115"/>
      <c r="O35" s="118"/>
    </row>
    <row r="36" spans="4:15" s="11" customFormat="1" ht="15" customHeight="1" x14ac:dyDescent="0.25">
      <c r="D36" s="368" t="s">
        <v>52</v>
      </c>
      <c r="E36" s="369"/>
      <c r="F36" s="370"/>
      <c r="G36" s="370"/>
      <c r="H36" s="115"/>
      <c r="I36" s="117">
        <f>SUMIF($G$78:$G$92,"PT 3",$N$78:$N$92)</f>
        <v>0</v>
      </c>
      <c r="J36" s="368" t="s">
        <v>52</v>
      </c>
      <c r="K36" s="369"/>
      <c r="L36" s="370"/>
      <c r="M36" s="370"/>
      <c r="N36" s="115"/>
      <c r="O36" s="111">
        <f>SUMIF($G$78:$G$92,"PT 4",$N$78:$N$92)</f>
        <v>0</v>
      </c>
    </row>
    <row r="37" spans="4:15" s="11" customFormat="1" ht="15" customHeight="1" x14ac:dyDescent="0.25">
      <c r="D37" s="368" t="s">
        <v>12</v>
      </c>
      <c r="E37" s="369"/>
      <c r="F37" s="370"/>
      <c r="G37" s="370"/>
      <c r="H37" s="115"/>
      <c r="I37" s="116"/>
      <c r="J37" s="368" t="s">
        <v>12</v>
      </c>
      <c r="K37" s="369"/>
      <c r="L37" s="370"/>
      <c r="M37" s="370"/>
      <c r="N37" s="115"/>
      <c r="O37" s="118"/>
    </row>
    <row r="38" spans="4:15" s="11" customFormat="1" ht="15" customHeight="1" x14ac:dyDescent="0.25">
      <c r="D38" s="368" t="s">
        <v>53</v>
      </c>
      <c r="E38" s="369"/>
      <c r="F38" s="370"/>
      <c r="G38" s="370"/>
      <c r="H38" s="115"/>
      <c r="I38" s="116"/>
      <c r="J38" s="368" t="s">
        <v>53</v>
      </c>
      <c r="K38" s="369"/>
      <c r="L38" s="370"/>
      <c r="M38" s="370"/>
      <c r="N38" s="115"/>
      <c r="O38" s="118"/>
    </row>
    <row r="39" spans="4:15" s="11" customFormat="1" ht="15" customHeight="1" x14ac:dyDescent="0.25">
      <c r="D39" s="368" t="s">
        <v>9</v>
      </c>
      <c r="E39" s="369"/>
      <c r="F39" s="370"/>
      <c r="G39" s="370"/>
      <c r="H39" s="115"/>
      <c r="I39" s="116"/>
      <c r="J39" s="368" t="s">
        <v>9</v>
      </c>
      <c r="K39" s="369"/>
      <c r="L39" s="370"/>
      <c r="M39" s="370"/>
      <c r="N39" s="115"/>
      <c r="O39" s="118"/>
    </row>
    <row r="40" spans="4:15" s="11" customFormat="1" ht="15" customHeight="1" x14ac:dyDescent="0.25">
      <c r="D40" s="368" t="s">
        <v>149</v>
      </c>
      <c r="E40" s="369"/>
      <c r="F40" s="370"/>
      <c r="G40" s="370"/>
      <c r="H40" s="115"/>
      <c r="I40" s="116"/>
      <c r="J40" s="368" t="s">
        <v>149</v>
      </c>
      <c r="K40" s="369"/>
      <c r="L40" s="370"/>
      <c r="M40" s="370"/>
      <c r="N40" s="115"/>
      <c r="O40" s="118"/>
    </row>
    <row r="41" spans="4:15" s="11" customFormat="1" ht="15" customHeight="1" thickBot="1" x14ac:dyDescent="0.3">
      <c r="D41" s="378"/>
      <c r="E41" s="379"/>
      <c r="F41" s="380"/>
      <c r="G41" s="23" t="s">
        <v>0</v>
      </c>
      <c r="H41" s="28">
        <f>SUM(H35:H40)</f>
        <v>0</v>
      </c>
      <c r="I41" s="29">
        <f>SUM(I35:I40)</f>
        <v>0</v>
      </c>
      <c r="J41" s="374"/>
      <c r="K41" s="375"/>
      <c r="L41" s="376"/>
      <c r="M41" s="112" t="s">
        <v>0</v>
      </c>
      <c r="N41" s="113">
        <f>SUM(N35:N40)</f>
        <v>0</v>
      </c>
      <c r="O41" s="114">
        <f>SUM(O35:O40)</f>
        <v>0</v>
      </c>
    </row>
    <row r="42" spans="4:15" s="11" customFormat="1" ht="15" customHeight="1" thickBot="1" x14ac:dyDescent="0.3">
      <c r="J42" s="44"/>
      <c r="K42" s="44"/>
      <c r="L42" s="44"/>
      <c r="M42" s="44"/>
      <c r="N42" s="44"/>
      <c r="O42" s="44"/>
    </row>
    <row r="43" spans="4:15" s="11" customFormat="1" ht="20.100000000000001" customHeight="1" x14ac:dyDescent="0.25">
      <c r="D43" s="344" t="s">
        <v>29</v>
      </c>
      <c r="E43" s="345"/>
      <c r="F43" s="346" t="str">
        <f>UPPER('Presupuesto Total'!$C$16)</f>
        <v/>
      </c>
      <c r="G43" s="346"/>
      <c r="H43" s="346"/>
      <c r="I43" s="347"/>
      <c r="J43" s="344" t="s">
        <v>30</v>
      </c>
      <c r="K43" s="345"/>
      <c r="L43" s="346" t="str">
        <f>UPPER('Presupuesto Total'!$C$17)</f>
        <v/>
      </c>
      <c r="M43" s="346"/>
      <c r="N43" s="346"/>
      <c r="O43" s="347"/>
    </row>
    <row r="44" spans="4:15" s="11" customFormat="1" ht="60" customHeight="1" x14ac:dyDescent="0.25">
      <c r="D44" s="371" t="s">
        <v>128</v>
      </c>
      <c r="E44" s="372"/>
      <c r="F44" s="373" t="s">
        <v>129</v>
      </c>
      <c r="G44" s="373"/>
      <c r="H44" s="85" t="s">
        <v>24</v>
      </c>
      <c r="I44" s="75" t="s">
        <v>23</v>
      </c>
      <c r="J44" s="371" t="s">
        <v>128</v>
      </c>
      <c r="K44" s="372"/>
      <c r="L44" s="373" t="s">
        <v>129</v>
      </c>
      <c r="M44" s="373"/>
      <c r="N44" s="85" t="s">
        <v>24</v>
      </c>
      <c r="O44" s="75" t="s">
        <v>23</v>
      </c>
    </row>
    <row r="45" spans="4:15" s="11" customFormat="1" ht="15" customHeight="1" x14ac:dyDescent="0.25">
      <c r="D45" s="368" t="s">
        <v>8</v>
      </c>
      <c r="E45" s="369"/>
      <c r="F45" s="370"/>
      <c r="G45" s="370"/>
      <c r="H45" s="115"/>
      <c r="I45" s="118"/>
      <c r="J45" s="368" t="s">
        <v>8</v>
      </c>
      <c r="K45" s="369"/>
      <c r="L45" s="370"/>
      <c r="M45" s="370"/>
      <c r="N45" s="115"/>
      <c r="O45" s="118"/>
    </row>
    <row r="46" spans="4:15" s="11" customFormat="1" ht="15" customHeight="1" x14ac:dyDescent="0.25">
      <c r="D46" s="368" t="s">
        <v>52</v>
      </c>
      <c r="E46" s="369"/>
      <c r="F46" s="370"/>
      <c r="G46" s="370"/>
      <c r="H46" s="115"/>
      <c r="I46" s="111">
        <f>SUMIF($G$78:$G$92,"PT 5",$N$78:$N$92)</f>
        <v>0</v>
      </c>
      <c r="J46" s="368" t="s">
        <v>52</v>
      </c>
      <c r="K46" s="369"/>
      <c r="L46" s="370"/>
      <c r="M46" s="370"/>
      <c r="N46" s="115"/>
      <c r="O46" s="111">
        <f>SUMIF($G$78:$G$92,"PT 6",$N$78:$N$92)</f>
        <v>0</v>
      </c>
    </row>
    <row r="47" spans="4:15" s="11" customFormat="1" ht="15" customHeight="1" x14ac:dyDescent="0.25">
      <c r="D47" s="368" t="s">
        <v>12</v>
      </c>
      <c r="E47" s="369"/>
      <c r="F47" s="370"/>
      <c r="G47" s="370"/>
      <c r="H47" s="115"/>
      <c r="I47" s="118"/>
      <c r="J47" s="368" t="s">
        <v>12</v>
      </c>
      <c r="K47" s="369"/>
      <c r="L47" s="370"/>
      <c r="M47" s="370"/>
      <c r="N47" s="115"/>
      <c r="O47" s="118"/>
    </row>
    <row r="48" spans="4:15" s="11" customFormat="1" ht="15" customHeight="1" x14ac:dyDescent="0.25">
      <c r="D48" s="368" t="s">
        <v>53</v>
      </c>
      <c r="E48" s="369"/>
      <c r="F48" s="370"/>
      <c r="G48" s="370"/>
      <c r="H48" s="115"/>
      <c r="I48" s="118"/>
      <c r="J48" s="368" t="s">
        <v>53</v>
      </c>
      <c r="K48" s="369"/>
      <c r="L48" s="370"/>
      <c r="M48" s="370"/>
      <c r="N48" s="115"/>
      <c r="O48" s="118"/>
    </row>
    <row r="49" spans="4:15" s="11" customFormat="1" ht="15" customHeight="1" x14ac:dyDescent="0.25">
      <c r="D49" s="368" t="s">
        <v>9</v>
      </c>
      <c r="E49" s="369"/>
      <c r="F49" s="370"/>
      <c r="G49" s="370"/>
      <c r="H49" s="115"/>
      <c r="I49" s="118"/>
      <c r="J49" s="368" t="s">
        <v>9</v>
      </c>
      <c r="K49" s="369"/>
      <c r="L49" s="370"/>
      <c r="M49" s="370"/>
      <c r="N49" s="115"/>
      <c r="O49" s="118"/>
    </row>
    <row r="50" spans="4:15" s="11" customFormat="1" ht="15" customHeight="1" x14ac:dyDescent="0.25">
      <c r="D50" s="368" t="s">
        <v>149</v>
      </c>
      <c r="E50" s="369"/>
      <c r="F50" s="370"/>
      <c r="G50" s="370"/>
      <c r="H50" s="115"/>
      <c r="I50" s="118"/>
      <c r="J50" s="368" t="s">
        <v>149</v>
      </c>
      <c r="K50" s="369"/>
      <c r="L50" s="370"/>
      <c r="M50" s="370"/>
      <c r="N50" s="115"/>
      <c r="O50" s="118"/>
    </row>
    <row r="51" spans="4:15" s="11" customFormat="1" ht="15" customHeight="1" thickBot="1" x14ac:dyDescent="0.3">
      <c r="D51" s="381"/>
      <c r="E51" s="382"/>
      <c r="F51" s="382"/>
      <c r="G51" s="112" t="s">
        <v>0</v>
      </c>
      <c r="H51" s="113">
        <f>SUM(H45:H50)</f>
        <v>0</v>
      </c>
      <c r="I51" s="114">
        <f>SUM(I45:I50)</f>
        <v>0</v>
      </c>
      <c r="J51" s="381"/>
      <c r="K51" s="382"/>
      <c r="L51" s="382"/>
      <c r="M51" s="112" t="s">
        <v>0</v>
      </c>
      <c r="N51" s="113">
        <f>SUM(N45:N50)</f>
        <v>0</v>
      </c>
      <c r="O51" s="114">
        <f>SUM(O45:O50)</f>
        <v>0</v>
      </c>
    </row>
    <row r="52" spans="4:15" s="11" customFormat="1" ht="15" customHeight="1" thickBot="1" x14ac:dyDescent="0.3">
      <c r="J52" s="44"/>
      <c r="K52" s="44"/>
      <c r="L52" s="44"/>
      <c r="M52" s="44"/>
      <c r="N52" s="44"/>
      <c r="O52" s="44"/>
    </row>
    <row r="53" spans="4:15" s="11" customFormat="1" ht="20.100000000000001" customHeight="1" x14ac:dyDescent="0.25">
      <c r="D53" s="344" t="s">
        <v>31</v>
      </c>
      <c r="E53" s="345"/>
      <c r="F53" s="346" t="str">
        <f>UPPER('Presupuesto Total'!$C$18)</f>
        <v/>
      </c>
      <c r="G53" s="346"/>
      <c r="H53" s="346"/>
      <c r="I53" s="347"/>
      <c r="J53" s="344" t="s">
        <v>32</v>
      </c>
      <c r="K53" s="345"/>
      <c r="L53" s="346" t="str">
        <f>UPPER('Presupuesto Total'!$C$19)</f>
        <v/>
      </c>
      <c r="M53" s="346"/>
      <c r="N53" s="346"/>
      <c r="O53" s="347"/>
    </row>
    <row r="54" spans="4:15" s="11" customFormat="1" ht="60" customHeight="1" x14ac:dyDescent="0.25">
      <c r="D54" s="371" t="s">
        <v>128</v>
      </c>
      <c r="E54" s="372"/>
      <c r="F54" s="373" t="s">
        <v>129</v>
      </c>
      <c r="G54" s="373"/>
      <c r="H54" s="85" t="s">
        <v>24</v>
      </c>
      <c r="I54" s="75" t="s">
        <v>23</v>
      </c>
      <c r="J54" s="371" t="s">
        <v>128</v>
      </c>
      <c r="K54" s="372"/>
      <c r="L54" s="373" t="s">
        <v>129</v>
      </c>
      <c r="M54" s="373"/>
      <c r="N54" s="85" t="s">
        <v>24</v>
      </c>
      <c r="O54" s="75" t="s">
        <v>23</v>
      </c>
    </row>
    <row r="55" spans="4:15" s="11" customFormat="1" ht="15" customHeight="1" x14ac:dyDescent="0.25">
      <c r="D55" s="368" t="s">
        <v>8</v>
      </c>
      <c r="E55" s="369"/>
      <c r="F55" s="370"/>
      <c r="G55" s="370"/>
      <c r="H55" s="115"/>
      <c r="I55" s="118"/>
      <c r="J55" s="368" t="s">
        <v>8</v>
      </c>
      <c r="K55" s="369"/>
      <c r="L55" s="370"/>
      <c r="M55" s="370"/>
      <c r="N55" s="115"/>
      <c r="O55" s="118"/>
    </row>
    <row r="56" spans="4:15" s="11" customFormat="1" ht="15" customHeight="1" x14ac:dyDescent="0.25">
      <c r="D56" s="368" t="s">
        <v>52</v>
      </c>
      <c r="E56" s="369"/>
      <c r="F56" s="370"/>
      <c r="G56" s="370"/>
      <c r="H56" s="115"/>
      <c r="I56" s="111">
        <f>SUMIF($G$78:$G$92,"PT 7",$N$78:$N$92)</f>
        <v>0</v>
      </c>
      <c r="J56" s="368" t="s">
        <v>52</v>
      </c>
      <c r="K56" s="369"/>
      <c r="L56" s="370"/>
      <c r="M56" s="370"/>
      <c r="N56" s="115"/>
      <c r="O56" s="111">
        <f>SUMIF($G$78:$G$92,"PT 8",$N$78:$N$92)</f>
        <v>0</v>
      </c>
    </row>
    <row r="57" spans="4:15" s="11" customFormat="1" ht="15" customHeight="1" x14ac:dyDescent="0.25">
      <c r="D57" s="368" t="s">
        <v>12</v>
      </c>
      <c r="E57" s="369"/>
      <c r="F57" s="370"/>
      <c r="G57" s="370"/>
      <c r="H57" s="115"/>
      <c r="I57" s="118"/>
      <c r="J57" s="368" t="s">
        <v>12</v>
      </c>
      <c r="K57" s="369"/>
      <c r="L57" s="370"/>
      <c r="M57" s="370"/>
      <c r="N57" s="115"/>
      <c r="O57" s="118"/>
    </row>
    <row r="58" spans="4:15" s="11" customFormat="1" ht="15" customHeight="1" x14ac:dyDescent="0.25">
      <c r="D58" s="368" t="s">
        <v>53</v>
      </c>
      <c r="E58" s="369"/>
      <c r="F58" s="370"/>
      <c r="G58" s="370"/>
      <c r="H58" s="115"/>
      <c r="I58" s="118"/>
      <c r="J58" s="368" t="s">
        <v>53</v>
      </c>
      <c r="K58" s="369"/>
      <c r="L58" s="370"/>
      <c r="M58" s="370"/>
      <c r="N58" s="115"/>
      <c r="O58" s="118"/>
    </row>
    <row r="59" spans="4:15" s="11" customFormat="1" ht="15" customHeight="1" x14ac:dyDescent="0.25">
      <c r="D59" s="368" t="s">
        <v>9</v>
      </c>
      <c r="E59" s="369"/>
      <c r="F59" s="370"/>
      <c r="G59" s="370"/>
      <c r="H59" s="115"/>
      <c r="I59" s="118"/>
      <c r="J59" s="368" t="s">
        <v>9</v>
      </c>
      <c r="K59" s="369"/>
      <c r="L59" s="370"/>
      <c r="M59" s="370"/>
      <c r="N59" s="115"/>
      <c r="O59" s="118"/>
    </row>
    <row r="60" spans="4:15" s="11" customFormat="1" ht="15" customHeight="1" x14ac:dyDescent="0.25">
      <c r="D60" s="368" t="s">
        <v>149</v>
      </c>
      <c r="E60" s="369"/>
      <c r="F60" s="370"/>
      <c r="G60" s="370"/>
      <c r="H60" s="115"/>
      <c r="I60" s="118"/>
      <c r="J60" s="368" t="s">
        <v>149</v>
      </c>
      <c r="K60" s="369"/>
      <c r="L60" s="370"/>
      <c r="M60" s="370"/>
      <c r="N60" s="115"/>
      <c r="O60" s="118"/>
    </row>
    <row r="61" spans="4:15" s="11" customFormat="1" ht="15" customHeight="1" thickBot="1" x14ac:dyDescent="0.3">
      <c r="D61" s="381"/>
      <c r="E61" s="382"/>
      <c r="F61" s="382"/>
      <c r="G61" s="112" t="s">
        <v>0</v>
      </c>
      <c r="H61" s="113">
        <f>SUM(H55:H60)</f>
        <v>0</v>
      </c>
      <c r="I61" s="114">
        <f>SUM(I55:I60)</f>
        <v>0</v>
      </c>
      <c r="J61" s="381"/>
      <c r="K61" s="382"/>
      <c r="L61" s="382"/>
      <c r="M61" s="112" t="s">
        <v>0</v>
      </c>
      <c r="N61" s="113">
        <f>SUM(N55:N60)</f>
        <v>0</v>
      </c>
      <c r="O61" s="114">
        <f>SUM(O55:O60)</f>
        <v>0</v>
      </c>
    </row>
    <row r="62" spans="4:15" s="11" customFormat="1" ht="15" customHeight="1" x14ac:dyDescent="0.25">
      <c r="J62" s="44"/>
      <c r="K62" s="44"/>
      <c r="L62" s="44"/>
      <c r="M62" s="44"/>
      <c r="N62" s="44"/>
      <c r="O62" s="44"/>
    </row>
    <row r="63" spans="4:15" s="11" customFormat="1" ht="15" customHeight="1" thickBot="1" x14ac:dyDescent="0.3">
      <c r="J63" s="44"/>
      <c r="K63" s="44"/>
      <c r="L63" s="44"/>
      <c r="M63" s="44"/>
      <c r="N63" s="44"/>
      <c r="O63" s="44"/>
    </row>
    <row r="64" spans="4:15" s="11" customFormat="1" ht="20.100000000000001" customHeight="1" x14ac:dyDescent="0.25">
      <c r="D64" s="344" t="s">
        <v>33</v>
      </c>
      <c r="E64" s="345"/>
      <c r="F64" s="346" t="str">
        <f>UPPER('Presupuesto Total'!$C$20)</f>
        <v/>
      </c>
      <c r="G64" s="346"/>
      <c r="H64" s="346"/>
      <c r="I64" s="347"/>
      <c r="J64" s="344" t="s">
        <v>34</v>
      </c>
      <c r="K64" s="345"/>
      <c r="L64" s="346" t="str">
        <f>UPPER('Presupuesto Total'!$C$21)</f>
        <v/>
      </c>
      <c r="M64" s="346"/>
      <c r="N64" s="346"/>
      <c r="O64" s="347"/>
    </row>
    <row r="65" spans="1:21" s="11" customFormat="1" ht="60" customHeight="1" x14ac:dyDescent="0.25">
      <c r="D65" s="371" t="s">
        <v>128</v>
      </c>
      <c r="E65" s="372"/>
      <c r="F65" s="373" t="s">
        <v>129</v>
      </c>
      <c r="G65" s="373"/>
      <c r="H65" s="85" t="s">
        <v>24</v>
      </c>
      <c r="I65" s="75" t="s">
        <v>23</v>
      </c>
      <c r="J65" s="371" t="s">
        <v>128</v>
      </c>
      <c r="K65" s="372"/>
      <c r="L65" s="373" t="s">
        <v>129</v>
      </c>
      <c r="M65" s="373"/>
      <c r="N65" s="85" t="s">
        <v>24</v>
      </c>
      <c r="O65" s="75" t="s">
        <v>23</v>
      </c>
    </row>
    <row r="66" spans="1:21" s="11" customFormat="1" ht="15" customHeight="1" x14ac:dyDescent="0.25">
      <c r="D66" s="368" t="s">
        <v>8</v>
      </c>
      <c r="E66" s="369"/>
      <c r="F66" s="370"/>
      <c r="G66" s="370"/>
      <c r="H66" s="115"/>
      <c r="I66" s="118"/>
      <c r="J66" s="368" t="s">
        <v>8</v>
      </c>
      <c r="K66" s="369"/>
      <c r="L66" s="370"/>
      <c r="M66" s="370"/>
      <c r="N66" s="115"/>
      <c r="O66" s="118"/>
    </row>
    <row r="67" spans="1:21" s="11" customFormat="1" ht="15" customHeight="1" x14ac:dyDescent="0.25">
      <c r="D67" s="368" t="s">
        <v>52</v>
      </c>
      <c r="E67" s="369"/>
      <c r="F67" s="370"/>
      <c r="G67" s="370"/>
      <c r="H67" s="115"/>
      <c r="I67" s="111">
        <f>SUMIF($G$78:$G$92,"PT 9",$N$78:$N$92)</f>
        <v>0</v>
      </c>
      <c r="J67" s="368" t="s">
        <v>52</v>
      </c>
      <c r="K67" s="369"/>
      <c r="L67" s="370"/>
      <c r="M67" s="370"/>
      <c r="N67" s="115"/>
      <c r="O67" s="111">
        <f>SUMIF($G$78:$G$92,"PT 10",$N$78:$N$92)</f>
        <v>0</v>
      </c>
    </row>
    <row r="68" spans="1:21" s="11" customFormat="1" ht="15" customHeight="1" x14ac:dyDescent="0.25">
      <c r="D68" s="368" t="s">
        <v>12</v>
      </c>
      <c r="E68" s="369"/>
      <c r="F68" s="370"/>
      <c r="G68" s="370"/>
      <c r="H68" s="115"/>
      <c r="I68" s="118"/>
      <c r="J68" s="368" t="s">
        <v>12</v>
      </c>
      <c r="K68" s="369"/>
      <c r="L68" s="370"/>
      <c r="M68" s="370"/>
      <c r="N68" s="115"/>
      <c r="O68" s="118"/>
    </row>
    <row r="69" spans="1:21" s="11" customFormat="1" ht="15" customHeight="1" x14ac:dyDescent="0.25">
      <c r="D69" s="368" t="s">
        <v>53</v>
      </c>
      <c r="E69" s="369"/>
      <c r="F69" s="370"/>
      <c r="G69" s="370"/>
      <c r="H69" s="115"/>
      <c r="I69" s="118"/>
      <c r="J69" s="368" t="s">
        <v>53</v>
      </c>
      <c r="K69" s="369"/>
      <c r="L69" s="370"/>
      <c r="M69" s="370"/>
      <c r="N69" s="115"/>
      <c r="O69" s="118"/>
    </row>
    <row r="70" spans="1:21" s="11" customFormat="1" ht="15" customHeight="1" x14ac:dyDescent="0.25">
      <c r="D70" s="368" t="s">
        <v>9</v>
      </c>
      <c r="E70" s="369"/>
      <c r="F70" s="370"/>
      <c r="G70" s="370"/>
      <c r="H70" s="115"/>
      <c r="I70" s="118"/>
      <c r="J70" s="368" t="s">
        <v>9</v>
      </c>
      <c r="K70" s="369"/>
      <c r="L70" s="370"/>
      <c r="M70" s="370"/>
      <c r="N70" s="115"/>
      <c r="O70" s="118"/>
    </row>
    <row r="71" spans="1:21" s="11" customFormat="1" ht="15" customHeight="1" x14ac:dyDescent="0.25">
      <c r="D71" s="368" t="s">
        <v>149</v>
      </c>
      <c r="E71" s="369"/>
      <c r="F71" s="370"/>
      <c r="G71" s="370"/>
      <c r="H71" s="115"/>
      <c r="I71" s="118"/>
      <c r="J71" s="368" t="s">
        <v>149</v>
      </c>
      <c r="K71" s="369"/>
      <c r="L71" s="370"/>
      <c r="M71" s="370"/>
      <c r="N71" s="115"/>
      <c r="O71" s="118"/>
    </row>
    <row r="72" spans="1:21" s="11" customFormat="1" ht="15" customHeight="1" thickBot="1" x14ac:dyDescent="0.3">
      <c r="D72" s="381"/>
      <c r="E72" s="382"/>
      <c r="F72" s="382"/>
      <c r="G72" s="112" t="s">
        <v>0</v>
      </c>
      <c r="H72" s="113">
        <f>SUM(H66:H71)</f>
        <v>0</v>
      </c>
      <c r="I72" s="114">
        <f>SUM(I66:I71)</f>
        <v>0</v>
      </c>
      <c r="J72" s="381"/>
      <c r="K72" s="382"/>
      <c r="L72" s="382"/>
      <c r="M72" s="112" t="s">
        <v>0</v>
      </c>
      <c r="N72" s="113">
        <f>SUM(N66:N71)</f>
        <v>0</v>
      </c>
      <c r="O72" s="114">
        <f>SUM(O66:O71)</f>
        <v>0</v>
      </c>
    </row>
    <row r="73" spans="1:21" s="11" customFormat="1" ht="15" customHeight="1" x14ac:dyDescent="0.25">
      <c r="A73" s="51"/>
      <c r="B73" s="49"/>
      <c r="C73" s="49"/>
      <c r="D73" s="49"/>
      <c r="E73" s="49"/>
      <c r="F73" s="49"/>
      <c r="G73" s="49"/>
      <c r="H73" s="49"/>
      <c r="I73" s="49"/>
      <c r="J73" s="50"/>
      <c r="K73" s="50"/>
      <c r="L73" s="50"/>
      <c r="M73" s="50"/>
      <c r="N73" s="50"/>
      <c r="O73" s="50"/>
      <c r="P73" s="49"/>
      <c r="Q73" s="49"/>
      <c r="R73" s="49"/>
      <c r="S73" s="49"/>
      <c r="T73" s="49"/>
      <c r="U73" s="49"/>
    </row>
    <row r="74" spans="1:21" s="45" customFormat="1" ht="21.75" customHeight="1" thickBot="1" x14ac:dyDescent="0.3">
      <c r="A74" s="51"/>
      <c r="B74" s="51"/>
      <c r="C74" s="51"/>
      <c r="D74" s="388" t="s">
        <v>107</v>
      </c>
      <c r="E74" s="388"/>
      <c r="F74" s="388"/>
      <c r="G74" s="388"/>
      <c r="H74" s="388"/>
      <c r="I74" s="388"/>
      <c r="J74" s="388"/>
      <c r="K74" s="388"/>
      <c r="L74" s="388"/>
      <c r="M74" s="388"/>
      <c r="N74" s="388"/>
      <c r="O74" s="388"/>
      <c r="P74" s="49"/>
      <c r="Q74" s="51"/>
      <c r="R74" s="51"/>
      <c r="S74" s="51"/>
      <c r="T74" s="51"/>
      <c r="U74" s="51"/>
    </row>
    <row r="75" spans="1:21" s="47" customFormat="1" ht="21.75" customHeight="1" thickTop="1" x14ac:dyDescent="0.25">
      <c r="A75" s="203"/>
      <c r="B75" s="203"/>
      <c r="C75" s="203"/>
      <c r="D75" s="204"/>
      <c r="E75" s="204"/>
      <c r="F75" s="204"/>
      <c r="G75" s="204"/>
      <c r="H75" s="204"/>
      <c r="I75" s="204"/>
      <c r="J75" s="204"/>
      <c r="K75" s="204"/>
      <c r="L75" s="204"/>
      <c r="M75" s="204"/>
      <c r="N75" s="204"/>
      <c r="O75" s="204"/>
      <c r="P75" s="205"/>
      <c r="Q75" s="203"/>
      <c r="R75" s="203"/>
      <c r="S75" s="203"/>
      <c r="T75" s="203"/>
      <c r="U75" s="203"/>
    </row>
    <row r="76" spans="1:21" ht="14.25" customHeight="1" x14ac:dyDescent="0.25">
      <c r="A76" s="175"/>
      <c r="B76" s="175"/>
      <c r="C76" s="175"/>
      <c r="D76" s="175"/>
      <c r="E76" s="204"/>
      <c r="F76" s="175"/>
      <c r="G76" s="175"/>
      <c r="H76" s="175"/>
      <c r="I76" s="175"/>
      <c r="J76" s="175"/>
      <c r="K76" s="204"/>
      <c r="L76" s="204"/>
      <c r="M76" s="204"/>
      <c r="N76" s="204"/>
      <c r="O76" s="51"/>
      <c r="P76" s="51"/>
      <c r="Q76" s="51"/>
      <c r="R76" s="51"/>
      <c r="S76" s="51"/>
      <c r="T76" s="51"/>
      <c r="U76" s="175"/>
    </row>
    <row r="77" spans="1:21" s="48" customFormat="1" ht="60" x14ac:dyDescent="0.25">
      <c r="A77" s="175"/>
      <c r="B77" s="175"/>
      <c r="C77" s="175"/>
      <c r="D77" s="176" t="s">
        <v>108</v>
      </c>
      <c r="E77" s="177" t="s">
        <v>124</v>
      </c>
      <c r="F77" s="177" t="s">
        <v>109</v>
      </c>
      <c r="G77" s="177" t="s">
        <v>110</v>
      </c>
      <c r="H77" s="177" t="s">
        <v>93</v>
      </c>
      <c r="I77" s="177" t="s">
        <v>111</v>
      </c>
      <c r="J77" s="177" t="s">
        <v>127</v>
      </c>
      <c r="K77" s="177" t="s">
        <v>114</v>
      </c>
      <c r="L77" s="177" t="s">
        <v>131</v>
      </c>
      <c r="M77" s="177" t="s">
        <v>126</v>
      </c>
      <c r="N77" s="177" t="s">
        <v>125</v>
      </c>
      <c r="O77" s="51"/>
      <c r="P77" s="51"/>
      <c r="Q77" s="51"/>
      <c r="R77" s="51"/>
      <c r="S77" s="175"/>
      <c r="T77" s="175"/>
      <c r="U77" s="175"/>
    </row>
    <row r="78" spans="1:21" s="175" customFormat="1" ht="18.75" x14ac:dyDescent="0.25">
      <c r="C78" s="178">
        <v>1</v>
      </c>
      <c r="D78" s="191"/>
      <c r="E78" s="191"/>
      <c r="F78" s="192"/>
      <c r="G78" s="192"/>
      <c r="H78" s="193"/>
      <c r="I78" s="194"/>
      <c r="J78" s="194"/>
      <c r="K78" s="195"/>
      <c r="L78" s="198" t="str">
        <f t="shared" ref="L78:L92" si="0">IFERROR((100/K78/100),"")</f>
        <v/>
      </c>
      <c r="M78" s="197"/>
      <c r="N78" s="180" t="str">
        <f>IFERROR((J78*L78*M78/12),"")</f>
        <v/>
      </c>
      <c r="O78" s="51"/>
      <c r="P78" s="51"/>
      <c r="Q78" s="51"/>
      <c r="R78" s="51"/>
    </row>
    <row r="79" spans="1:21" s="175" customFormat="1" ht="18.75" x14ac:dyDescent="0.25">
      <c r="C79" s="178">
        <v>2</v>
      </c>
      <c r="D79" s="191"/>
      <c r="E79" s="191"/>
      <c r="F79" s="192"/>
      <c r="G79" s="192"/>
      <c r="H79" s="193"/>
      <c r="I79" s="194"/>
      <c r="J79" s="194"/>
      <c r="K79" s="195"/>
      <c r="L79" s="198" t="str">
        <f t="shared" si="0"/>
        <v/>
      </c>
      <c r="M79" s="197"/>
      <c r="N79" s="180" t="str">
        <f t="shared" ref="N79:N92" si="1">IFERROR((J79*L79*M79/12),"")</f>
        <v/>
      </c>
      <c r="O79" s="51"/>
      <c r="P79" s="51"/>
      <c r="Q79" s="51"/>
      <c r="R79" s="51"/>
    </row>
    <row r="80" spans="1:21" s="175" customFormat="1" ht="18.75" x14ac:dyDescent="0.25">
      <c r="C80" s="178">
        <v>3</v>
      </c>
      <c r="D80" s="191"/>
      <c r="E80" s="191"/>
      <c r="F80" s="192"/>
      <c r="G80" s="192"/>
      <c r="H80" s="193"/>
      <c r="I80" s="194"/>
      <c r="J80" s="194"/>
      <c r="K80" s="195"/>
      <c r="L80" s="198" t="str">
        <f t="shared" si="0"/>
        <v/>
      </c>
      <c r="M80" s="197"/>
      <c r="N80" s="180" t="str">
        <f t="shared" si="1"/>
        <v/>
      </c>
      <c r="O80" s="51"/>
      <c r="P80" s="51"/>
      <c r="Q80" s="51"/>
      <c r="R80" s="51"/>
    </row>
    <row r="81" spans="1:21" s="175" customFormat="1" ht="18.75" x14ac:dyDescent="0.25">
      <c r="C81" s="178">
        <v>4</v>
      </c>
      <c r="D81" s="191"/>
      <c r="E81" s="191"/>
      <c r="F81" s="192"/>
      <c r="G81" s="192"/>
      <c r="H81" s="193"/>
      <c r="I81" s="194"/>
      <c r="J81" s="194"/>
      <c r="K81" s="195"/>
      <c r="L81" s="198" t="str">
        <f t="shared" si="0"/>
        <v/>
      </c>
      <c r="M81" s="197"/>
      <c r="N81" s="180" t="str">
        <f t="shared" si="1"/>
        <v/>
      </c>
      <c r="O81" s="51"/>
      <c r="P81" s="51"/>
      <c r="Q81" s="51"/>
      <c r="R81" s="51"/>
    </row>
    <row r="82" spans="1:21" s="175" customFormat="1" ht="18.75" x14ac:dyDescent="0.25">
      <c r="C82" s="178">
        <v>5</v>
      </c>
      <c r="D82" s="192"/>
      <c r="E82" s="192"/>
      <c r="F82" s="192"/>
      <c r="G82" s="192"/>
      <c r="H82" s="193"/>
      <c r="I82" s="194"/>
      <c r="J82" s="194"/>
      <c r="K82" s="195"/>
      <c r="L82" s="198" t="str">
        <f t="shared" si="0"/>
        <v/>
      </c>
      <c r="M82" s="197"/>
      <c r="N82" s="180" t="str">
        <f t="shared" si="1"/>
        <v/>
      </c>
      <c r="O82" s="51"/>
      <c r="P82" s="51"/>
      <c r="Q82" s="51"/>
      <c r="R82" s="51"/>
    </row>
    <row r="83" spans="1:21" s="175" customFormat="1" ht="18.75" x14ac:dyDescent="0.25">
      <c r="C83" s="178">
        <v>6</v>
      </c>
      <c r="D83" s="192"/>
      <c r="E83" s="192"/>
      <c r="F83" s="192"/>
      <c r="G83" s="192"/>
      <c r="H83" s="193"/>
      <c r="I83" s="194"/>
      <c r="J83" s="194"/>
      <c r="K83" s="195"/>
      <c r="L83" s="198" t="str">
        <f t="shared" si="0"/>
        <v/>
      </c>
      <c r="M83" s="197"/>
      <c r="N83" s="180" t="str">
        <f t="shared" si="1"/>
        <v/>
      </c>
      <c r="O83" s="51"/>
      <c r="P83" s="51"/>
      <c r="Q83" s="51"/>
      <c r="R83" s="51"/>
    </row>
    <row r="84" spans="1:21" s="175" customFormat="1" ht="18.75" x14ac:dyDescent="0.25">
      <c r="C84" s="178">
        <v>7</v>
      </c>
      <c r="D84" s="192"/>
      <c r="E84" s="192"/>
      <c r="F84" s="192"/>
      <c r="G84" s="192"/>
      <c r="H84" s="193"/>
      <c r="I84" s="194"/>
      <c r="J84" s="194"/>
      <c r="K84" s="195"/>
      <c r="L84" s="198" t="str">
        <f t="shared" si="0"/>
        <v/>
      </c>
      <c r="M84" s="197"/>
      <c r="N84" s="180" t="str">
        <f t="shared" si="1"/>
        <v/>
      </c>
      <c r="O84" s="51"/>
      <c r="P84" s="51"/>
      <c r="Q84" s="51"/>
      <c r="R84" s="51"/>
    </row>
    <row r="85" spans="1:21" s="175" customFormat="1" ht="18.75" x14ac:dyDescent="0.25">
      <c r="C85" s="178">
        <v>8</v>
      </c>
      <c r="D85" s="192"/>
      <c r="E85" s="192"/>
      <c r="F85" s="192"/>
      <c r="G85" s="192"/>
      <c r="H85" s="193"/>
      <c r="I85" s="194"/>
      <c r="J85" s="194"/>
      <c r="K85" s="195"/>
      <c r="L85" s="198" t="str">
        <f t="shared" si="0"/>
        <v/>
      </c>
      <c r="M85" s="197"/>
      <c r="N85" s="180" t="str">
        <f t="shared" si="1"/>
        <v/>
      </c>
      <c r="O85" s="51"/>
      <c r="P85" s="51"/>
      <c r="Q85" s="51"/>
      <c r="R85" s="51"/>
    </row>
    <row r="86" spans="1:21" s="175" customFormat="1" ht="18.75" x14ac:dyDescent="0.25">
      <c r="C86" s="178">
        <v>9</v>
      </c>
      <c r="D86" s="192"/>
      <c r="E86" s="192"/>
      <c r="F86" s="192"/>
      <c r="G86" s="192"/>
      <c r="H86" s="193"/>
      <c r="I86" s="194"/>
      <c r="J86" s="194"/>
      <c r="K86" s="195"/>
      <c r="L86" s="198" t="str">
        <f t="shared" si="0"/>
        <v/>
      </c>
      <c r="M86" s="197"/>
      <c r="N86" s="180" t="str">
        <f t="shared" si="1"/>
        <v/>
      </c>
      <c r="O86" s="51"/>
      <c r="P86" s="51"/>
      <c r="Q86" s="51"/>
      <c r="R86" s="51"/>
    </row>
    <row r="87" spans="1:21" s="175" customFormat="1" ht="18.75" x14ac:dyDescent="0.25">
      <c r="C87" s="178">
        <v>10</v>
      </c>
      <c r="D87" s="192"/>
      <c r="E87" s="192"/>
      <c r="F87" s="192"/>
      <c r="G87" s="192"/>
      <c r="H87" s="193"/>
      <c r="I87" s="194"/>
      <c r="J87" s="194"/>
      <c r="K87" s="195"/>
      <c r="L87" s="198" t="str">
        <f t="shared" si="0"/>
        <v/>
      </c>
      <c r="M87" s="197"/>
      <c r="N87" s="180" t="str">
        <f t="shared" si="1"/>
        <v/>
      </c>
      <c r="O87" s="51"/>
      <c r="P87" s="51"/>
      <c r="Q87" s="51"/>
      <c r="R87" s="51"/>
    </row>
    <row r="88" spans="1:21" s="175" customFormat="1" ht="18.75" x14ac:dyDescent="0.25">
      <c r="C88" s="178">
        <v>11</v>
      </c>
      <c r="D88" s="192"/>
      <c r="E88" s="192"/>
      <c r="F88" s="192"/>
      <c r="G88" s="192"/>
      <c r="H88" s="193"/>
      <c r="I88" s="194"/>
      <c r="J88" s="194"/>
      <c r="K88" s="195"/>
      <c r="L88" s="198" t="str">
        <f t="shared" si="0"/>
        <v/>
      </c>
      <c r="M88" s="197"/>
      <c r="N88" s="180" t="str">
        <f t="shared" si="1"/>
        <v/>
      </c>
      <c r="O88" s="51"/>
      <c r="P88" s="51"/>
      <c r="Q88" s="51"/>
      <c r="R88" s="51"/>
    </row>
    <row r="89" spans="1:21" s="175" customFormat="1" ht="18.75" x14ac:dyDescent="0.25">
      <c r="C89" s="178">
        <v>12</v>
      </c>
      <c r="D89" s="192"/>
      <c r="E89" s="192"/>
      <c r="F89" s="192"/>
      <c r="G89" s="192"/>
      <c r="H89" s="193"/>
      <c r="I89" s="194"/>
      <c r="J89" s="194"/>
      <c r="K89" s="195"/>
      <c r="L89" s="198" t="str">
        <f t="shared" si="0"/>
        <v/>
      </c>
      <c r="M89" s="197"/>
      <c r="N89" s="180" t="str">
        <f t="shared" si="1"/>
        <v/>
      </c>
      <c r="O89" s="51"/>
      <c r="P89" s="51"/>
      <c r="Q89" s="51"/>
      <c r="R89" s="51"/>
    </row>
    <row r="90" spans="1:21" s="175" customFormat="1" ht="18.75" x14ac:dyDescent="0.25">
      <c r="C90" s="178">
        <v>13</v>
      </c>
      <c r="D90" s="192"/>
      <c r="E90" s="192"/>
      <c r="F90" s="192"/>
      <c r="G90" s="192"/>
      <c r="H90" s="193"/>
      <c r="I90" s="194"/>
      <c r="J90" s="194"/>
      <c r="K90" s="195"/>
      <c r="L90" s="198" t="str">
        <f t="shared" si="0"/>
        <v/>
      </c>
      <c r="M90" s="197"/>
      <c r="N90" s="180" t="str">
        <f t="shared" si="1"/>
        <v/>
      </c>
      <c r="O90" s="51"/>
      <c r="P90" s="51"/>
      <c r="Q90" s="51"/>
      <c r="R90" s="51"/>
    </row>
    <row r="91" spans="1:21" s="201" customFormat="1" ht="18.75" x14ac:dyDescent="0.25">
      <c r="A91" s="175"/>
      <c r="B91" s="175"/>
      <c r="C91" s="178">
        <v>14</v>
      </c>
      <c r="D91" s="192"/>
      <c r="E91" s="192"/>
      <c r="F91" s="192"/>
      <c r="G91" s="192"/>
      <c r="H91" s="193"/>
      <c r="I91" s="194"/>
      <c r="J91" s="194"/>
      <c r="K91" s="195"/>
      <c r="L91" s="198" t="str">
        <f t="shared" si="0"/>
        <v/>
      </c>
      <c r="M91" s="197"/>
      <c r="N91" s="180" t="str">
        <f t="shared" si="1"/>
        <v/>
      </c>
      <c r="O91" s="51"/>
      <c r="P91" s="51"/>
      <c r="Q91" s="51"/>
      <c r="R91" s="51"/>
      <c r="S91" s="175"/>
      <c r="T91" s="175"/>
      <c r="U91" s="175"/>
    </row>
    <row r="92" spans="1:21" s="202" customFormat="1" ht="15" customHeight="1" x14ac:dyDescent="0.25">
      <c r="A92" s="49"/>
      <c r="B92" s="49"/>
      <c r="C92" s="178">
        <v>15</v>
      </c>
      <c r="D92" s="192"/>
      <c r="E92" s="192"/>
      <c r="F92" s="192"/>
      <c r="G92" s="192"/>
      <c r="H92" s="193"/>
      <c r="I92" s="194"/>
      <c r="J92" s="194"/>
      <c r="K92" s="195"/>
      <c r="L92" s="198" t="str">
        <f t="shared" si="0"/>
        <v/>
      </c>
      <c r="M92" s="197"/>
      <c r="N92" s="180" t="str">
        <f t="shared" si="1"/>
        <v/>
      </c>
      <c r="O92" s="50"/>
      <c r="P92" s="49"/>
      <c r="Q92" s="49"/>
      <c r="R92" s="49"/>
      <c r="S92" s="49"/>
      <c r="T92" s="49"/>
      <c r="U92" s="49"/>
    </row>
    <row r="93" spans="1:21" s="202" customFormat="1" ht="15" customHeight="1" x14ac:dyDescent="0.25">
      <c r="A93" s="49"/>
      <c r="B93" s="49"/>
      <c r="C93" s="49"/>
      <c r="D93" s="184"/>
      <c r="E93" s="184"/>
      <c r="F93" s="184"/>
      <c r="G93" s="184"/>
      <c r="H93" s="185"/>
      <c r="I93" s="186"/>
      <c r="J93" s="186"/>
      <c r="K93" s="187"/>
      <c r="L93" s="187"/>
      <c r="M93" s="187"/>
      <c r="N93" s="187"/>
      <c r="O93" s="50"/>
      <c r="P93" s="49"/>
      <c r="Q93" s="49"/>
      <c r="R93" s="49"/>
      <c r="S93" s="49"/>
      <c r="T93" s="49"/>
      <c r="U93" s="49"/>
    </row>
    <row r="94" spans="1:21" s="202" customFormat="1" ht="15" customHeight="1" x14ac:dyDescent="0.25">
      <c r="A94" s="49"/>
      <c r="B94" s="49"/>
      <c r="C94" s="49"/>
      <c r="D94" s="184"/>
      <c r="E94" s="184"/>
      <c r="F94" s="184"/>
      <c r="G94" s="184"/>
      <c r="H94" s="185"/>
      <c r="I94" s="186"/>
      <c r="J94" s="186"/>
      <c r="K94" s="187"/>
      <c r="L94" s="187"/>
      <c r="M94" s="187"/>
      <c r="N94" s="187"/>
      <c r="O94" s="50"/>
      <c r="P94" s="49"/>
      <c r="Q94" s="49"/>
      <c r="R94" s="49"/>
      <c r="S94" s="49"/>
      <c r="T94" s="49"/>
      <c r="U94" s="49"/>
    </row>
    <row r="95" spans="1:21" s="45" customFormat="1" ht="21.75" customHeight="1" thickBot="1" x14ac:dyDescent="0.3">
      <c r="A95" s="51"/>
      <c r="B95" s="51"/>
      <c r="C95" s="51"/>
      <c r="D95" s="388" t="s">
        <v>74</v>
      </c>
      <c r="E95" s="388"/>
      <c r="F95" s="388"/>
      <c r="G95" s="388"/>
      <c r="H95" s="388"/>
      <c r="I95" s="388"/>
      <c r="J95" s="388"/>
      <c r="K95" s="388"/>
      <c r="L95" s="388"/>
      <c r="M95" s="388"/>
      <c r="N95" s="388"/>
      <c r="O95" s="388"/>
      <c r="P95" s="49"/>
      <c r="Q95" s="51"/>
      <c r="R95" s="51"/>
      <c r="S95" s="51"/>
      <c r="T95" s="51"/>
      <c r="U95" s="51"/>
    </row>
    <row r="96" spans="1:21" s="45" customFormat="1" ht="15.75" thickTop="1" x14ac:dyDescent="0.25">
      <c r="A96" s="51"/>
      <c r="B96" s="51"/>
      <c r="C96" s="51"/>
      <c r="D96" s="51"/>
      <c r="E96" s="51"/>
      <c r="F96" s="51"/>
      <c r="G96" s="51"/>
      <c r="H96" s="51"/>
      <c r="I96" s="51"/>
      <c r="J96" s="51"/>
      <c r="K96" s="51"/>
      <c r="L96" s="51"/>
      <c r="M96" s="51"/>
      <c r="N96" s="51"/>
      <c r="O96" s="51"/>
      <c r="P96" s="49"/>
      <c r="Q96" s="188"/>
      <c r="R96" s="188"/>
      <c r="S96" s="51"/>
      <c r="T96" s="51"/>
      <c r="U96" s="51"/>
    </row>
    <row r="97" spans="3:18" s="45" customFormat="1" ht="50.1" customHeight="1" x14ac:dyDescent="0.25">
      <c r="D97" s="391" t="s">
        <v>123</v>
      </c>
      <c r="E97" s="391"/>
      <c r="F97" s="13" t="s">
        <v>134</v>
      </c>
      <c r="G97" s="14" t="s">
        <v>133</v>
      </c>
      <c r="H97" s="14" t="s">
        <v>38</v>
      </c>
      <c r="I97" s="15" t="s">
        <v>79</v>
      </c>
      <c r="J97" s="51"/>
      <c r="K97" s="51"/>
      <c r="L97" s="51"/>
      <c r="M97" s="51"/>
      <c r="N97" s="51"/>
      <c r="O97" s="51"/>
      <c r="P97" s="51"/>
    </row>
    <row r="98" spans="3:18" s="45" customFormat="1" ht="39.950000000000003" customHeight="1" x14ac:dyDescent="0.25">
      <c r="D98" s="384" t="s">
        <v>8</v>
      </c>
      <c r="E98" s="385"/>
      <c r="F98" s="24">
        <f>E120</f>
        <v>0</v>
      </c>
      <c r="G98" s="24">
        <f>F120</f>
        <v>0</v>
      </c>
      <c r="H98" s="26">
        <f>$G$19</f>
        <v>0</v>
      </c>
      <c r="I98" s="24">
        <f>G98*H98</f>
        <v>0</v>
      </c>
      <c r="J98" s="51"/>
      <c r="K98" s="51"/>
      <c r="L98" s="51"/>
      <c r="M98" s="51"/>
      <c r="N98" s="51"/>
      <c r="O98" s="51"/>
      <c r="P98" s="51"/>
    </row>
    <row r="99" spans="3:18" s="45" customFormat="1" ht="39.950000000000003" customHeight="1" x14ac:dyDescent="0.25">
      <c r="D99" s="384" t="s">
        <v>52</v>
      </c>
      <c r="E99" s="385"/>
      <c r="F99" s="24">
        <f>G120</f>
        <v>0</v>
      </c>
      <c r="G99" s="24">
        <f>H120</f>
        <v>0</v>
      </c>
      <c r="H99" s="26">
        <f t="shared" ref="H99:H105" si="2">$G$19</f>
        <v>0</v>
      </c>
      <c r="I99" s="24">
        <f t="shared" ref="I99:I104" si="3">G99*H99</f>
        <v>0</v>
      </c>
      <c r="J99" s="51"/>
      <c r="K99" s="51"/>
      <c r="L99" s="51"/>
      <c r="M99" s="51"/>
      <c r="N99" s="51"/>
      <c r="O99" s="51"/>
      <c r="P99" s="51"/>
    </row>
    <row r="100" spans="3:18" s="45" customFormat="1" ht="39.950000000000003" customHeight="1" x14ac:dyDescent="0.25">
      <c r="D100" s="384" t="s">
        <v>12</v>
      </c>
      <c r="E100" s="385"/>
      <c r="F100" s="24">
        <f>I120</f>
        <v>0</v>
      </c>
      <c r="G100" s="24">
        <f>J120</f>
        <v>0</v>
      </c>
      <c r="H100" s="26">
        <f t="shared" si="2"/>
        <v>0</v>
      </c>
      <c r="I100" s="24">
        <f t="shared" si="3"/>
        <v>0</v>
      </c>
      <c r="J100" s="51"/>
      <c r="K100" s="51"/>
      <c r="L100" s="51"/>
      <c r="M100" s="51"/>
      <c r="N100" s="51"/>
      <c r="O100" s="51"/>
      <c r="P100" s="51"/>
    </row>
    <row r="101" spans="3:18" s="45" customFormat="1" ht="39.950000000000003" customHeight="1" x14ac:dyDescent="0.25">
      <c r="D101" s="384" t="s">
        <v>53</v>
      </c>
      <c r="E101" s="385"/>
      <c r="F101" s="24">
        <f>K120</f>
        <v>0</v>
      </c>
      <c r="G101" s="24">
        <f>L120</f>
        <v>0</v>
      </c>
      <c r="H101" s="26">
        <f t="shared" si="2"/>
        <v>0</v>
      </c>
      <c r="I101" s="24">
        <f t="shared" si="3"/>
        <v>0</v>
      </c>
      <c r="J101" s="51"/>
      <c r="K101" s="51"/>
      <c r="L101" s="51"/>
      <c r="M101" s="51"/>
      <c r="N101" s="51"/>
      <c r="O101" s="51"/>
      <c r="P101" s="51"/>
    </row>
    <row r="102" spans="3:18" s="45" customFormat="1" ht="39.950000000000003" customHeight="1" x14ac:dyDescent="0.25">
      <c r="D102" s="384" t="s">
        <v>9</v>
      </c>
      <c r="E102" s="385"/>
      <c r="F102" s="24">
        <f>M120</f>
        <v>0</v>
      </c>
      <c r="G102" s="24">
        <f>N120</f>
        <v>0</v>
      </c>
      <c r="H102" s="26">
        <f t="shared" si="2"/>
        <v>0</v>
      </c>
      <c r="I102" s="24">
        <f t="shared" si="3"/>
        <v>0</v>
      </c>
      <c r="J102" s="51"/>
      <c r="K102" s="51"/>
      <c r="L102" s="51"/>
      <c r="M102" s="51"/>
      <c r="N102" s="51"/>
      <c r="O102" s="51"/>
      <c r="P102" s="51"/>
    </row>
    <row r="103" spans="3:18" s="45" customFormat="1" ht="39.950000000000003" customHeight="1" x14ac:dyDescent="0.25">
      <c r="D103" s="384" t="s">
        <v>149</v>
      </c>
      <c r="E103" s="385"/>
      <c r="F103" s="24">
        <f>O120</f>
        <v>0</v>
      </c>
      <c r="G103" s="24">
        <f>P120</f>
        <v>0</v>
      </c>
      <c r="H103" s="26">
        <f t="shared" si="2"/>
        <v>0</v>
      </c>
      <c r="I103" s="24">
        <f t="shared" si="3"/>
        <v>0</v>
      </c>
      <c r="J103" s="51"/>
      <c r="K103" s="51"/>
      <c r="L103" s="51"/>
      <c r="M103" s="51"/>
      <c r="N103" s="51"/>
      <c r="O103" s="51"/>
      <c r="P103" s="51"/>
    </row>
    <row r="104" spans="3:18" s="45" customFormat="1" ht="39.950000000000003" customHeight="1" x14ac:dyDescent="0.25">
      <c r="D104" s="384" t="s">
        <v>26</v>
      </c>
      <c r="E104" s="385"/>
      <c r="F104" s="24">
        <f>G104</f>
        <v>0</v>
      </c>
      <c r="G104" s="120"/>
      <c r="H104" s="26">
        <f t="shared" si="2"/>
        <v>0</v>
      </c>
      <c r="I104" s="24">
        <f t="shared" si="3"/>
        <v>0</v>
      </c>
      <c r="J104" s="51"/>
      <c r="K104" s="51"/>
      <c r="L104" s="51"/>
      <c r="M104" s="51"/>
      <c r="N104" s="51"/>
      <c r="O104" s="51"/>
      <c r="P104" s="51"/>
    </row>
    <row r="105" spans="3:18" s="45" customFormat="1" ht="39.950000000000003" customHeight="1" x14ac:dyDescent="0.25">
      <c r="D105" s="389" t="s">
        <v>2</v>
      </c>
      <c r="E105" s="390"/>
      <c r="F105" s="25">
        <f>ROUND(SUM(F98:F104),3)</f>
        <v>0</v>
      </c>
      <c r="G105" s="25">
        <f>ROUND(SUM(G98:G104),3)</f>
        <v>0</v>
      </c>
      <c r="H105" s="27">
        <f t="shared" si="2"/>
        <v>0</v>
      </c>
      <c r="I105" s="25">
        <f>ROUND(SUM(I98:I104),3)</f>
        <v>0</v>
      </c>
      <c r="J105" s="51"/>
      <c r="K105" s="51"/>
      <c r="L105" s="51"/>
      <c r="M105" s="51"/>
      <c r="N105" s="51"/>
      <c r="O105" s="51"/>
      <c r="P105" s="51"/>
    </row>
    <row r="106" spans="3:18" s="45" customFormat="1" ht="15" x14ac:dyDescent="0.25">
      <c r="D106" s="51"/>
      <c r="E106" s="51"/>
      <c r="F106" s="51"/>
      <c r="G106" s="51"/>
      <c r="H106" s="51"/>
      <c r="I106" s="51"/>
      <c r="J106" s="51"/>
      <c r="K106" s="51"/>
      <c r="L106" s="51"/>
      <c r="M106" s="51"/>
      <c r="N106" s="51"/>
      <c r="O106" s="51"/>
      <c r="P106" s="49"/>
      <c r="Q106" s="393"/>
      <c r="R106" s="393"/>
    </row>
    <row r="107" spans="3:18" s="45" customFormat="1" ht="15" x14ac:dyDescent="0.25">
      <c r="D107" s="51"/>
      <c r="E107" s="51"/>
      <c r="F107" s="51"/>
      <c r="G107" s="51"/>
      <c r="H107" s="51"/>
      <c r="I107" s="51"/>
      <c r="J107" s="51"/>
      <c r="K107" s="51"/>
      <c r="L107" s="51"/>
      <c r="M107" s="51"/>
      <c r="N107" s="51"/>
      <c r="O107" s="51"/>
      <c r="P107" s="49"/>
      <c r="Q107" s="173"/>
      <c r="R107" s="173"/>
    </row>
    <row r="108" spans="3:18" s="45" customFormat="1" ht="39.75" customHeight="1" x14ac:dyDescent="0.25">
      <c r="C108" s="321" t="s">
        <v>70</v>
      </c>
      <c r="D108" s="321"/>
      <c r="E108" s="386" t="s">
        <v>65</v>
      </c>
      <c r="F108" s="386"/>
      <c r="G108" s="386" t="s">
        <v>152</v>
      </c>
      <c r="H108" s="386"/>
      <c r="I108" s="386" t="s">
        <v>66</v>
      </c>
      <c r="J108" s="386"/>
      <c r="K108" s="386" t="s">
        <v>67</v>
      </c>
      <c r="L108" s="386"/>
      <c r="M108" s="386" t="s">
        <v>68</v>
      </c>
      <c r="N108" s="386"/>
      <c r="O108" s="386" t="s">
        <v>146</v>
      </c>
      <c r="P108" s="386"/>
      <c r="Q108" s="72"/>
      <c r="R108" s="72"/>
    </row>
    <row r="109" spans="3:18" s="45" customFormat="1" ht="41.25" customHeight="1" x14ac:dyDescent="0.25">
      <c r="C109" s="319" t="s">
        <v>69</v>
      </c>
      <c r="D109" s="319"/>
      <c r="E109" s="22" t="s">
        <v>71</v>
      </c>
      <c r="F109" s="22" t="s">
        <v>72</v>
      </c>
      <c r="G109" s="22" t="s">
        <v>71</v>
      </c>
      <c r="H109" s="22" t="s">
        <v>72</v>
      </c>
      <c r="I109" s="22" t="s">
        <v>73</v>
      </c>
      <c r="J109" s="22" t="s">
        <v>72</v>
      </c>
      <c r="K109" s="22" t="s">
        <v>71</v>
      </c>
      <c r="L109" s="22" t="s">
        <v>72</v>
      </c>
      <c r="M109" s="22" t="s">
        <v>71</v>
      </c>
      <c r="N109" s="22" t="s">
        <v>72</v>
      </c>
      <c r="O109" s="22" t="s">
        <v>71</v>
      </c>
      <c r="P109" s="22" t="s">
        <v>72</v>
      </c>
      <c r="Q109" s="393"/>
      <c r="R109" s="393"/>
    </row>
    <row r="110" spans="3:18" s="45" customFormat="1" ht="18.75" x14ac:dyDescent="0.25">
      <c r="C110" s="392" t="str">
        <f>CONCATENATE("PT 1-", F22)</f>
        <v>PT 1-</v>
      </c>
      <c r="D110" s="392"/>
      <c r="E110" s="131">
        <f>H24</f>
        <v>0</v>
      </c>
      <c r="F110" s="131">
        <f>I24</f>
        <v>0</v>
      </c>
      <c r="G110" s="131">
        <f>H25</f>
        <v>0</v>
      </c>
      <c r="H110" s="131">
        <f>I25</f>
        <v>0</v>
      </c>
      <c r="I110" s="131">
        <f>H26</f>
        <v>0</v>
      </c>
      <c r="J110" s="131">
        <f>I26</f>
        <v>0</v>
      </c>
      <c r="K110" s="131">
        <f>H27</f>
        <v>0</v>
      </c>
      <c r="L110" s="131">
        <f>I27</f>
        <v>0</v>
      </c>
      <c r="M110" s="131">
        <f>H28</f>
        <v>0</v>
      </c>
      <c r="N110" s="131">
        <f>I28</f>
        <v>0</v>
      </c>
      <c r="O110" s="131">
        <f>H29</f>
        <v>0</v>
      </c>
      <c r="P110" s="131">
        <f>I29</f>
        <v>0</v>
      </c>
      <c r="Q110" s="72"/>
      <c r="R110" s="72"/>
    </row>
    <row r="111" spans="3:18" s="45" customFormat="1" ht="18.75" customHeight="1" x14ac:dyDescent="0.25">
      <c r="C111" s="392" t="str">
        <f>CONCATENATE("PT 2-", L22)</f>
        <v>PT 2-</v>
      </c>
      <c r="D111" s="392"/>
      <c r="E111" s="131">
        <f>N24</f>
        <v>0</v>
      </c>
      <c r="F111" s="131">
        <f>O24</f>
        <v>0</v>
      </c>
      <c r="G111" s="131">
        <f>N25</f>
        <v>0</v>
      </c>
      <c r="H111" s="131">
        <f>O25</f>
        <v>0</v>
      </c>
      <c r="I111" s="131">
        <f>N26</f>
        <v>0</v>
      </c>
      <c r="J111" s="131">
        <f>O26</f>
        <v>0</v>
      </c>
      <c r="K111" s="131">
        <f>N27</f>
        <v>0</v>
      </c>
      <c r="L111" s="131">
        <f>O27</f>
        <v>0</v>
      </c>
      <c r="M111" s="131">
        <f>N28</f>
        <v>0</v>
      </c>
      <c r="N111" s="131">
        <f>O28</f>
        <v>0</v>
      </c>
      <c r="O111" s="131">
        <f>N29</f>
        <v>0</v>
      </c>
      <c r="P111" s="131">
        <f>O29</f>
        <v>0</v>
      </c>
      <c r="Q111" s="393"/>
      <c r="R111" s="393"/>
    </row>
    <row r="112" spans="3:18" s="45" customFormat="1" ht="18.75" customHeight="1" x14ac:dyDescent="0.25">
      <c r="C112" s="392" t="str">
        <f>CONCATENATE("PT 3-", F33)</f>
        <v>PT 3-</v>
      </c>
      <c r="D112" s="392"/>
      <c r="E112" s="131">
        <f>H35</f>
        <v>0</v>
      </c>
      <c r="F112" s="131">
        <f>I35</f>
        <v>0</v>
      </c>
      <c r="G112" s="131">
        <f>H36</f>
        <v>0</v>
      </c>
      <c r="H112" s="131">
        <f>I36</f>
        <v>0</v>
      </c>
      <c r="I112" s="131">
        <f>H37</f>
        <v>0</v>
      </c>
      <c r="J112" s="131">
        <f>I37</f>
        <v>0</v>
      </c>
      <c r="K112" s="131">
        <f>H38</f>
        <v>0</v>
      </c>
      <c r="L112" s="131">
        <f>I38</f>
        <v>0</v>
      </c>
      <c r="M112" s="131">
        <f>H39</f>
        <v>0</v>
      </c>
      <c r="N112" s="131">
        <f>I39</f>
        <v>0</v>
      </c>
      <c r="O112" s="131">
        <f>H40</f>
        <v>0</v>
      </c>
      <c r="P112" s="131">
        <f>I40</f>
        <v>0</v>
      </c>
      <c r="Q112" s="72"/>
      <c r="R112" s="72"/>
    </row>
    <row r="113" spans="3:18" s="45" customFormat="1" ht="15" customHeight="1" x14ac:dyDescent="0.25">
      <c r="C113" s="392" t="str">
        <f>CONCATENATE("PT 4-", L33)</f>
        <v>PT 4-</v>
      </c>
      <c r="D113" s="392"/>
      <c r="E113" s="131">
        <f>N35</f>
        <v>0</v>
      </c>
      <c r="F113" s="131">
        <f>O35</f>
        <v>0</v>
      </c>
      <c r="G113" s="131">
        <f>N36</f>
        <v>0</v>
      </c>
      <c r="H113" s="131">
        <f>O36</f>
        <v>0</v>
      </c>
      <c r="I113" s="131">
        <f>N37</f>
        <v>0</v>
      </c>
      <c r="J113" s="131">
        <f>O37</f>
        <v>0</v>
      </c>
      <c r="K113" s="131">
        <f>N38</f>
        <v>0</v>
      </c>
      <c r="L113" s="131">
        <f>O38</f>
        <v>0</v>
      </c>
      <c r="M113" s="131">
        <f>N39</f>
        <v>0</v>
      </c>
      <c r="N113" s="131">
        <f>O39</f>
        <v>0</v>
      </c>
      <c r="O113" s="131">
        <f>N40</f>
        <v>0</v>
      </c>
      <c r="P113" s="131">
        <f>O40</f>
        <v>0</v>
      </c>
      <c r="Q113" s="393"/>
      <c r="R113" s="393"/>
    </row>
    <row r="114" spans="3:18" s="45" customFormat="1" ht="18.75" customHeight="1" x14ac:dyDescent="0.25">
      <c r="C114" s="392" t="str">
        <f>CONCATENATE("PT 5-", F43)</f>
        <v>PT 5-</v>
      </c>
      <c r="D114" s="392"/>
      <c r="E114" s="131">
        <f>H45</f>
        <v>0</v>
      </c>
      <c r="F114" s="131">
        <f>I45</f>
        <v>0</v>
      </c>
      <c r="G114" s="131">
        <f>H46</f>
        <v>0</v>
      </c>
      <c r="H114" s="131">
        <f>I46</f>
        <v>0</v>
      </c>
      <c r="I114" s="131">
        <f>H47</f>
        <v>0</v>
      </c>
      <c r="J114" s="131">
        <f>I47</f>
        <v>0</v>
      </c>
      <c r="K114" s="131">
        <f>H48</f>
        <v>0</v>
      </c>
      <c r="L114" s="131">
        <f>I48</f>
        <v>0</v>
      </c>
      <c r="M114" s="131">
        <f>H49</f>
        <v>0</v>
      </c>
      <c r="N114" s="131">
        <f>I49</f>
        <v>0</v>
      </c>
      <c r="O114" s="131">
        <f>H50</f>
        <v>0</v>
      </c>
      <c r="P114" s="131">
        <f>I50</f>
        <v>0</v>
      </c>
      <c r="Q114" s="72"/>
      <c r="R114" s="72"/>
    </row>
    <row r="115" spans="3:18" s="45" customFormat="1" ht="18.75" customHeight="1" x14ac:dyDescent="0.25">
      <c r="C115" s="392" t="str">
        <f>CONCATENATE("PT 6-", L43)</f>
        <v>PT 6-</v>
      </c>
      <c r="D115" s="392"/>
      <c r="E115" s="131">
        <f>N45</f>
        <v>0</v>
      </c>
      <c r="F115" s="131">
        <f>O45</f>
        <v>0</v>
      </c>
      <c r="G115" s="131">
        <f>N46</f>
        <v>0</v>
      </c>
      <c r="H115" s="131">
        <f>O46</f>
        <v>0</v>
      </c>
      <c r="I115" s="131">
        <f>N47</f>
        <v>0</v>
      </c>
      <c r="J115" s="131">
        <f>O47</f>
        <v>0</v>
      </c>
      <c r="K115" s="131">
        <f>N48</f>
        <v>0</v>
      </c>
      <c r="L115" s="131">
        <f>O48</f>
        <v>0</v>
      </c>
      <c r="M115" s="131">
        <f>N49</f>
        <v>0</v>
      </c>
      <c r="N115" s="131">
        <f>O49</f>
        <v>0</v>
      </c>
      <c r="O115" s="131">
        <f>N50</f>
        <v>0</v>
      </c>
      <c r="P115" s="131">
        <f>O50</f>
        <v>0</v>
      </c>
      <c r="Q115" s="393"/>
      <c r="R115" s="393"/>
    </row>
    <row r="116" spans="3:18" s="45" customFormat="1" ht="18.75" customHeight="1" x14ac:dyDescent="0.25">
      <c r="C116" s="392" t="str">
        <f>CONCATENATE("PT 7-", F53)</f>
        <v>PT 7-</v>
      </c>
      <c r="D116" s="392"/>
      <c r="E116" s="131">
        <f>H55</f>
        <v>0</v>
      </c>
      <c r="F116" s="131">
        <f>I55</f>
        <v>0</v>
      </c>
      <c r="G116" s="131">
        <f>H56</f>
        <v>0</v>
      </c>
      <c r="H116" s="131">
        <f>I56</f>
        <v>0</v>
      </c>
      <c r="I116" s="131">
        <f>H57</f>
        <v>0</v>
      </c>
      <c r="J116" s="131">
        <f>I57</f>
        <v>0</v>
      </c>
      <c r="K116" s="131">
        <f>H58</f>
        <v>0</v>
      </c>
      <c r="L116" s="131">
        <f>I58</f>
        <v>0</v>
      </c>
      <c r="M116" s="131">
        <f>H59</f>
        <v>0</v>
      </c>
      <c r="N116" s="131">
        <f>I59</f>
        <v>0</v>
      </c>
      <c r="O116" s="131">
        <f>H60</f>
        <v>0</v>
      </c>
      <c r="P116" s="131">
        <f>I60</f>
        <v>0</v>
      </c>
      <c r="Q116" s="72"/>
      <c r="R116" s="72"/>
    </row>
    <row r="117" spans="3:18" s="45" customFormat="1" ht="18.75" customHeight="1" x14ac:dyDescent="0.25">
      <c r="C117" s="392" t="str">
        <f>CONCATENATE("PT 8-", L53)</f>
        <v>PT 8-</v>
      </c>
      <c r="D117" s="392"/>
      <c r="E117" s="131">
        <f>N55</f>
        <v>0</v>
      </c>
      <c r="F117" s="131">
        <f>O55</f>
        <v>0</v>
      </c>
      <c r="G117" s="131">
        <f>N56</f>
        <v>0</v>
      </c>
      <c r="H117" s="131">
        <f>O56</f>
        <v>0</v>
      </c>
      <c r="I117" s="131">
        <f>N57</f>
        <v>0</v>
      </c>
      <c r="J117" s="131">
        <f>O57</f>
        <v>0</v>
      </c>
      <c r="K117" s="131">
        <f>N58</f>
        <v>0</v>
      </c>
      <c r="L117" s="131">
        <f>O58</f>
        <v>0</v>
      </c>
      <c r="M117" s="131">
        <f>N59</f>
        <v>0</v>
      </c>
      <c r="N117" s="131">
        <f>O59</f>
        <v>0</v>
      </c>
      <c r="O117" s="131">
        <f>N60</f>
        <v>0</v>
      </c>
      <c r="P117" s="131">
        <f>O60</f>
        <v>0</v>
      </c>
      <c r="Q117" s="393"/>
      <c r="R117" s="393"/>
    </row>
    <row r="118" spans="3:18" s="45" customFormat="1" ht="18.75" x14ac:dyDescent="0.25">
      <c r="C118" s="392" t="str">
        <f>CONCATENATE("PT 9-", F64)</f>
        <v>PT 9-</v>
      </c>
      <c r="D118" s="392"/>
      <c r="E118" s="131">
        <f>H66</f>
        <v>0</v>
      </c>
      <c r="F118" s="131">
        <f>I66</f>
        <v>0</v>
      </c>
      <c r="G118" s="131">
        <f>H67</f>
        <v>0</v>
      </c>
      <c r="H118" s="131">
        <f>I67</f>
        <v>0</v>
      </c>
      <c r="I118" s="131">
        <f>H68</f>
        <v>0</v>
      </c>
      <c r="J118" s="131">
        <f>I68</f>
        <v>0</v>
      </c>
      <c r="K118" s="131">
        <f>H69</f>
        <v>0</v>
      </c>
      <c r="L118" s="131">
        <f>I69</f>
        <v>0</v>
      </c>
      <c r="M118" s="131">
        <f>H70</f>
        <v>0</v>
      </c>
      <c r="N118" s="131">
        <f>I70</f>
        <v>0</v>
      </c>
      <c r="O118" s="131">
        <f>H71</f>
        <v>0</v>
      </c>
      <c r="P118" s="131">
        <f>I71</f>
        <v>0</v>
      </c>
      <c r="Q118" s="72"/>
      <c r="R118" s="72"/>
    </row>
    <row r="119" spans="3:18" s="45" customFormat="1" ht="18.75" x14ac:dyDescent="0.25">
      <c r="C119" s="392" t="str">
        <f>CONCATENATE("PT 10-", L64)</f>
        <v>PT 10-</v>
      </c>
      <c r="D119" s="392"/>
      <c r="E119" s="131">
        <f>N66</f>
        <v>0</v>
      </c>
      <c r="F119" s="131">
        <f>O66</f>
        <v>0</v>
      </c>
      <c r="G119" s="131">
        <f>N67</f>
        <v>0</v>
      </c>
      <c r="H119" s="131">
        <f>O67</f>
        <v>0</v>
      </c>
      <c r="I119" s="131">
        <f>N68</f>
        <v>0</v>
      </c>
      <c r="J119" s="131">
        <f>O68</f>
        <v>0</v>
      </c>
      <c r="K119" s="131">
        <f>N69</f>
        <v>0</v>
      </c>
      <c r="L119" s="131">
        <f>O69</f>
        <v>0</v>
      </c>
      <c r="M119" s="131">
        <f>N69</f>
        <v>0</v>
      </c>
      <c r="N119" s="131">
        <f>O70</f>
        <v>0</v>
      </c>
      <c r="O119" s="131">
        <f>N71</f>
        <v>0</v>
      </c>
      <c r="P119" s="131">
        <f>O71</f>
        <v>0</v>
      </c>
      <c r="Q119" s="393"/>
      <c r="R119" s="393"/>
    </row>
    <row r="120" spans="3:18" s="52" customFormat="1" ht="18.75" x14ac:dyDescent="0.25">
      <c r="C120" s="387" t="s">
        <v>2</v>
      </c>
      <c r="D120" s="387"/>
      <c r="E120" s="25">
        <f>ROUND(SUM(E110:E119),3)</f>
        <v>0</v>
      </c>
      <c r="F120" s="25">
        <f>ROUND(SUM(F110:F119),3)</f>
        <v>0</v>
      </c>
      <c r="G120" s="25">
        <f t="shared" ref="G120:P120" si="4">ROUND(SUM(G110:G119),3)</f>
        <v>0</v>
      </c>
      <c r="H120" s="25">
        <f t="shared" si="4"/>
        <v>0</v>
      </c>
      <c r="I120" s="25">
        <f t="shared" si="4"/>
        <v>0</v>
      </c>
      <c r="J120" s="25">
        <f t="shared" si="4"/>
        <v>0</v>
      </c>
      <c r="K120" s="25">
        <f t="shared" si="4"/>
        <v>0</v>
      </c>
      <c r="L120" s="25">
        <f t="shared" si="4"/>
        <v>0</v>
      </c>
      <c r="M120" s="25">
        <f t="shared" si="4"/>
        <v>0</v>
      </c>
      <c r="N120" s="25">
        <f t="shared" si="4"/>
        <v>0</v>
      </c>
      <c r="O120" s="25">
        <f t="shared" si="4"/>
        <v>0</v>
      </c>
      <c r="P120" s="25">
        <f t="shared" si="4"/>
        <v>0</v>
      </c>
      <c r="Q120" s="72"/>
      <c r="R120" s="72"/>
    </row>
    <row r="121" spans="3:18" s="45" customFormat="1" ht="15" x14ac:dyDescent="0.25">
      <c r="C121" s="51"/>
      <c r="D121" s="51"/>
      <c r="E121" s="51"/>
      <c r="F121" s="51"/>
      <c r="G121" s="51"/>
      <c r="H121" s="51"/>
      <c r="I121" s="51"/>
      <c r="J121" s="51"/>
      <c r="K121" s="51"/>
      <c r="L121" s="51"/>
      <c r="M121" s="51"/>
      <c r="N121" s="51"/>
      <c r="O121" s="51"/>
      <c r="P121" s="51"/>
      <c r="Q121" s="393"/>
      <c r="R121" s="393"/>
    </row>
    <row r="122" spans="3:18" s="45" customFormat="1" ht="15" x14ac:dyDescent="0.25">
      <c r="C122" s="51"/>
      <c r="D122" s="51"/>
      <c r="E122" s="51"/>
      <c r="F122" s="51"/>
      <c r="G122" s="51"/>
      <c r="H122" s="51"/>
      <c r="I122" s="51"/>
      <c r="J122" s="51"/>
      <c r="K122" s="51"/>
      <c r="L122" s="51"/>
      <c r="M122" s="51"/>
      <c r="N122" s="51"/>
      <c r="O122" s="51"/>
      <c r="P122" s="51"/>
      <c r="Q122" s="72"/>
      <c r="R122" s="72"/>
    </row>
    <row r="123" spans="3:18" s="45" customFormat="1" ht="50.1" customHeight="1" x14ac:dyDescent="0.25">
      <c r="C123" s="321" t="s">
        <v>69</v>
      </c>
      <c r="D123" s="321"/>
      <c r="E123" s="21" t="s">
        <v>132</v>
      </c>
      <c r="F123" s="12" t="s">
        <v>133</v>
      </c>
      <c r="G123" s="12" t="s">
        <v>38</v>
      </c>
      <c r="H123" s="12" t="s">
        <v>78</v>
      </c>
      <c r="I123" s="51"/>
      <c r="J123" s="51"/>
      <c r="K123" s="51"/>
      <c r="L123" s="51"/>
      <c r="M123" s="51"/>
      <c r="N123" s="51"/>
      <c r="O123" s="51"/>
      <c r="P123" s="51"/>
      <c r="Q123" s="393"/>
      <c r="R123" s="393"/>
    </row>
    <row r="124" spans="3:18" s="45" customFormat="1" ht="24.95" customHeight="1" x14ac:dyDescent="0.25">
      <c r="C124" s="392" t="str">
        <f t="shared" ref="C124:C133" si="5">C110</f>
        <v>PT 1-</v>
      </c>
      <c r="D124" s="392"/>
      <c r="E124" s="131">
        <f t="shared" ref="E124:F133" si="6">E110+G110+I110+K110+M110+O110</f>
        <v>0</v>
      </c>
      <c r="F124" s="131">
        <f t="shared" si="6"/>
        <v>0</v>
      </c>
      <c r="G124" s="132" t="str">
        <f>IF(E124&lt;&gt;0,$G$19,"")</f>
        <v/>
      </c>
      <c r="H124" s="131" t="str">
        <f>IF(E124&lt;&gt;0,F124*$G$19,"")</f>
        <v/>
      </c>
      <c r="I124" s="51"/>
      <c r="J124" s="51"/>
      <c r="K124" s="51"/>
      <c r="L124" s="51"/>
      <c r="M124" s="51"/>
      <c r="N124" s="51"/>
      <c r="O124" s="51"/>
      <c r="P124" s="51"/>
    </row>
    <row r="125" spans="3:18" s="45" customFormat="1" ht="24.95" customHeight="1" x14ac:dyDescent="0.25">
      <c r="C125" s="392" t="str">
        <f t="shared" si="5"/>
        <v>PT 2-</v>
      </c>
      <c r="D125" s="392"/>
      <c r="E125" s="131">
        <f t="shared" si="6"/>
        <v>0</v>
      </c>
      <c r="F125" s="131">
        <f t="shared" si="6"/>
        <v>0</v>
      </c>
      <c r="G125" s="132" t="str">
        <f t="shared" ref="G125:G134" si="7">IF(E125&lt;&gt;0,$G$19,"")</f>
        <v/>
      </c>
      <c r="H125" s="131" t="str">
        <f t="shared" ref="H125:H134" si="8">IF(E125&lt;&gt;0,F125*$G$19,"")</f>
        <v/>
      </c>
      <c r="I125" s="51"/>
      <c r="J125" s="51"/>
      <c r="K125" s="51"/>
      <c r="L125" s="51"/>
      <c r="M125" s="51"/>
      <c r="N125" s="51"/>
      <c r="O125" s="51"/>
      <c r="P125" s="51"/>
    </row>
    <row r="126" spans="3:18" s="45" customFormat="1" ht="24.95" customHeight="1" x14ac:dyDescent="0.25">
      <c r="C126" s="392" t="str">
        <f t="shared" si="5"/>
        <v>PT 3-</v>
      </c>
      <c r="D126" s="392"/>
      <c r="E126" s="131">
        <f t="shared" si="6"/>
        <v>0</v>
      </c>
      <c r="F126" s="131">
        <f t="shared" si="6"/>
        <v>0</v>
      </c>
      <c r="G126" s="132" t="str">
        <f t="shared" si="7"/>
        <v/>
      </c>
      <c r="H126" s="131" t="str">
        <f t="shared" si="8"/>
        <v/>
      </c>
      <c r="I126" s="51"/>
      <c r="J126" s="51"/>
      <c r="K126" s="51"/>
      <c r="L126" s="51"/>
      <c r="M126" s="51"/>
      <c r="N126" s="51"/>
      <c r="O126" s="51"/>
      <c r="P126" s="51"/>
    </row>
    <row r="127" spans="3:18" s="45" customFormat="1" ht="24.95" customHeight="1" x14ac:dyDescent="0.25">
      <c r="C127" s="392" t="str">
        <f t="shared" si="5"/>
        <v>PT 4-</v>
      </c>
      <c r="D127" s="392"/>
      <c r="E127" s="131">
        <f t="shared" si="6"/>
        <v>0</v>
      </c>
      <c r="F127" s="131">
        <f t="shared" si="6"/>
        <v>0</v>
      </c>
      <c r="G127" s="132" t="str">
        <f t="shared" si="7"/>
        <v/>
      </c>
      <c r="H127" s="131" t="str">
        <f t="shared" si="8"/>
        <v/>
      </c>
      <c r="I127" s="51"/>
      <c r="J127" s="51"/>
      <c r="K127" s="51"/>
      <c r="L127" s="51"/>
      <c r="M127" s="51"/>
      <c r="N127" s="51"/>
      <c r="O127" s="51"/>
      <c r="P127" s="51"/>
    </row>
    <row r="128" spans="3:18" s="45" customFormat="1" ht="24.95" customHeight="1" x14ac:dyDescent="0.25">
      <c r="C128" s="392" t="str">
        <f t="shared" si="5"/>
        <v>PT 5-</v>
      </c>
      <c r="D128" s="392"/>
      <c r="E128" s="131">
        <f t="shared" si="6"/>
        <v>0</v>
      </c>
      <c r="F128" s="131">
        <f t="shared" si="6"/>
        <v>0</v>
      </c>
      <c r="G128" s="132" t="str">
        <f t="shared" si="7"/>
        <v/>
      </c>
      <c r="H128" s="131" t="str">
        <f t="shared" si="8"/>
        <v/>
      </c>
      <c r="I128" s="51"/>
      <c r="J128" s="51"/>
      <c r="K128" s="51"/>
      <c r="L128" s="51"/>
      <c r="M128" s="51"/>
      <c r="N128" s="51"/>
      <c r="O128" s="51"/>
      <c r="P128" s="51"/>
    </row>
    <row r="129" spans="3:16" s="45" customFormat="1" ht="24.95" customHeight="1" x14ac:dyDescent="0.25">
      <c r="C129" s="392" t="str">
        <f t="shared" si="5"/>
        <v>PT 6-</v>
      </c>
      <c r="D129" s="392"/>
      <c r="E129" s="131">
        <f t="shared" si="6"/>
        <v>0</v>
      </c>
      <c r="F129" s="131">
        <f t="shared" si="6"/>
        <v>0</v>
      </c>
      <c r="G129" s="132" t="str">
        <f t="shared" si="7"/>
        <v/>
      </c>
      <c r="H129" s="131" t="str">
        <f t="shared" si="8"/>
        <v/>
      </c>
      <c r="I129" s="51"/>
      <c r="J129" s="51"/>
      <c r="K129" s="51"/>
      <c r="L129" s="51"/>
      <c r="M129" s="51"/>
      <c r="N129" s="51"/>
      <c r="O129" s="51"/>
      <c r="P129" s="51"/>
    </row>
    <row r="130" spans="3:16" s="45" customFormat="1" ht="24.95" customHeight="1" x14ac:dyDescent="0.25">
      <c r="C130" s="392" t="str">
        <f t="shared" si="5"/>
        <v>PT 7-</v>
      </c>
      <c r="D130" s="392"/>
      <c r="E130" s="131">
        <f t="shared" si="6"/>
        <v>0</v>
      </c>
      <c r="F130" s="131">
        <f t="shared" si="6"/>
        <v>0</v>
      </c>
      <c r="G130" s="132" t="str">
        <f t="shared" si="7"/>
        <v/>
      </c>
      <c r="H130" s="131" t="str">
        <f t="shared" si="8"/>
        <v/>
      </c>
      <c r="I130" s="51"/>
      <c r="J130" s="51"/>
      <c r="K130" s="51"/>
      <c r="L130" s="51"/>
      <c r="M130" s="51"/>
      <c r="N130" s="51"/>
      <c r="O130" s="51"/>
      <c r="P130" s="51"/>
    </row>
    <row r="131" spans="3:16" s="45" customFormat="1" ht="24.95" customHeight="1" x14ac:dyDescent="0.25">
      <c r="C131" s="392" t="str">
        <f t="shared" si="5"/>
        <v>PT 8-</v>
      </c>
      <c r="D131" s="392"/>
      <c r="E131" s="131">
        <f t="shared" si="6"/>
        <v>0</v>
      </c>
      <c r="F131" s="131">
        <f t="shared" si="6"/>
        <v>0</v>
      </c>
      <c r="G131" s="132" t="str">
        <f t="shared" si="7"/>
        <v/>
      </c>
      <c r="H131" s="131" t="str">
        <f t="shared" si="8"/>
        <v/>
      </c>
      <c r="I131" s="51"/>
      <c r="J131" s="51"/>
      <c r="K131" s="51"/>
      <c r="L131" s="51"/>
      <c r="M131" s="51"/>
      <c r="N131" s="51"/>
      <c r="O131" s="51"/>
      <c r="P131" s="51"/>
    </row>
    <row r="132" spans="3:16" s="45" customFormat="1" ht="24.95" customHeight="1" x14ac:dyDescent="0.25">
      <c r="C132" s="392" t="str">
        <f t="shared" si="5"/>
        <v>PT 9-</v>
      </c>
      <c r="D132" s="392"/>
      <c r="E132" s="131">
        <f t="shared" si="6"/>
        <v>0</v>
      </c>
      <c r="F132" s="131">
        <f t="shared" si="6"/>
        <v>0</v>
      </c>
      <c r="G132" s="132" t="str">
        <f t="shared" si="7"/>
        <v/>
      </c>
      <c r="H132" s="131" t="str">
        <f t="shared" si="8"/>
        <v/>
      </c>
      <c r="I132" s="51"/>
      <c r="J132" s="51"/>
      <c r="K132" s="51"/>
      <c r="L132" s="51"/>
      <c r="M132" s="51"/>
      <c r="N132" s="51"/>
      <c r="O132" s="51"/>
      <c r="P132" s="51"/>
    </row>
    <row r="133" spans="3:16" s="45" customFormat="1" ht="24.95" customHeight="1" x14ac:dyDescent="0.25">
      <c r="C133" s="392" t="str">
        <f t="shared" si="5"/>
        <v>PT 10-</v>
      </c>
      <c r="D133" s="392"/>
      <c r="E133" s="131">
        <f t="shared" si="6"/>
        <v>0</v>
      </c>
      <c r="F133" s="131">
        <f t="shared" si="6"/>
        <v>0</v>
      </c>
      <c r="G133" s="132" t="str">
        <f t="shared" si="7"/>
        <v/>
      </c>
      <c r="H133" s="131" t="str">
        <f t="shared" si="8"/>
        <v/>
      </c>
      <c r="I133" s="51"/>
      <c r="J133" s="51"/>
      <c r="K133" s="51"/>
      <c r="L133" s="51"/>
      <c r="M133" s="51"/>
      <c r="N133" s="51"/>
      <c r="O133" s="51"/>
      <c r="P133" s="51"/>
    </row>
    <row r="134" spans="3:16" s="78" customFormat="1" ht="24.95" customHeight="1" x14ac:dyDescent="0.25">
      <c r="C134" s="322" t="s">
        <v>147</v>
      </c>
      <c r="D134" s="322"/>
      <c r="E134" s="131">
        <f>F104</f>
        <v>0</v>
      </c>
      <c r="F134" s="131">
        <f>G104</f>
        <v>0</v>
      </c>
      <c r="G134" s="132" t="str">
        <f t="shared" si="7"/>
        <v/>
      </c>
      <c r="H134" s="131" t="str">
        <f t="shared" si="8"/>
        <v/>
      </c>
      <c r="I134" s="77"/>
      <c r="J134" s="77"/>
      <c r="K134" s="77"/>
      <c r="L134" s="77"/>
      <c r="M134" s="77"/>
      <c r="N134" s="77"/>
      <c r="O134" s="77"/>
      <c r="P134" s="77"/>
    </row>
    <row r="135" spans="3:16" s="45" customFormat="1" ht="24.95" customHeight="1" x14ac:dyDescent="0.25">
      <c r="C135" s="320" t="s">
        <v>2</v>
      </c>
      <c r="D135" s="320"/>
      <c r="E135" s="25">
        <f>ROUND(SUM(E124:E134),3)</f>
        <v>0</v>
      </c>
      <c r="F135" s="25">
        <f>ROUND(SUM(F124:F134),3)</f>
        <v>0</v>
      </c>
      <c r="G135" s="27">
        <f t="shared" ref="G135" si="9">$G$19</f>
        <v>0</v>
      </c>
      <c r="H135" s="25">
        <f>ROUND(SUM(H124:H134),3)</f>
        <v>0</v>
      </c>
      <c r="I135" s="51"/>
      <c r="J135" s="51"/>
      <c r="K135" s="51"/>
      <c r="L135" s="51"/>
      <c r="M135" s="51"/>
      <c r="N135" s="51"/>
      <c r="O135" s="51"/>
      <c r="P135" s="51"/>
    </row>
    <row r="136" spans="3:16" s="45" customFormat="1" ht="15" x14ac:dyDescent="0.25">
      <c r="D136" s="51"/>
      <c r="E136" s="51"/>
      <c r="F136" s="51"/>
      <c r="G136" s="51"/>
      <c r="H136" s="51"/>
      <c r="I136" s="51"/>
      <c r="J136" s="51"/>
      <c r="K136" s="51"/>
      <c r="L136" s="51"/>
      <c r="M136" s="51"/>
      <c r="N136" s="51"/>
      <c r="O136" s="51"/>
      <c r="P136" s="51"/>
    </row>
    <row r="137" spans="3:16" s="45" customFormat="1" ht="15" x14ac:dyDescent="0.25">
      <c r="D137" s="51"/>
      <c r="E137" s="51"/>
      <c r="F137" s="51"/>
      <c r="G137" s="51"/>
      <c r="H137" s="51"/>
      <c r="I137" s="51"/>
      <c r="J137" s="51"/>
      <c r="K137" s="51"/>
      <c r="L137" s="51"/>
      <c r="M137" s="51"/>
      <c r="N137" s="51"/>
      <c r="O137" s="51"/>
      <c r="P137" s="51"/>
    </row>
    <row r="138" spans="3:16" s="45" customFormat="1" ht="15" x14ac:dyDescent="0.25">
      <c r="D138" s="51"/>
      <c r="E138" s="51"/>
      <c r="F138" s="51"/>
      <c r="G138" s="51"/>
      <c r="H138" s="51"/>
      <c r="I138" s="51"/>
      <c r="J138" s="51"/>
      <c r="K138" s="51"/>
      <c r="L138" s="51"/>
      <c r="M138" s="51"/>
      <c r="N138" s="51"/>
      <c r="O138" s="51"/>
      <c r="P138" s="51"/>
    </row>
    <row r="139" spans="3:16" s="45" customFormat="1" ht="15" x14ac:dyDescent="0.25">
      <c r="D139" s="51"/>
      <c r="E139" s="51"/>
      <c r="F139" s="51"/>
      <c r="G139" s="51"/>
      <c r="H139" s="51"/>
      <c r="I139" s="51"/>
      <c r="J139" s="51"/>
      <c r="K139" s="51"/>
      <c r="L139" s="51"/>
      <c r="M139" s="51"/>
      <c r="N139" s="51"/>
      <c r="O139" s="51"/>
      <c r="P139" s="51"/>
    </row>
    <row r="140" spans="3:16" s="45" customFormat="1" ht="15" x14ac:dyDescent="0.25">
      <c r="M140" s="51"/>
      <c r="N140" s="51"/>
    </row>
    <row r="141" spans="3:16" ht="15" x14ac:dyDescent="0.25"/>
    <row r="142" spans="3:16" ht="15" x14ac:dyDescent="0.25"/>
    <row r="143" spans="3:16" ht="15" x14ac:dyDescent="0.25"/>
    <row r="144" spans="3:16"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sheetData>
  <sheetProtection algorithmName="SHA-512" hashValue="WdTAg9+nbf9kyjEQhbfszKgXpLoT6vZjwpTSZUMU+ptOYBeRuEyk0jlOWmUarEpH8F9yqWy8hUJaQZcKuR5omA==" saltValue="Q4/Ifo4tzVkvfmer7LQ9tg==" spinCount="100000" sheet="1" selectLockedCells="1"/>
  <mergeCells count="248">
    <mergeCell ref="D3:L3"/>
    <mergeCell ref="D5:L5"/>
    <mergeCell ref="D7:E7"/>
    <mergeCell ref="F7:H7"/>
    <mergeCell ref="D9:E9"/>
    <mergeCell ref="F9:H9"/>
    <mergeCell ref="D13:F13"/>
    <mergeCell ref="G13:H13"/>
    <mergeCell ref="I13:K13"/>
    <mergeCell ref="D14:F14"/>
    <mergeCell ref="G14:H14"/>
    <mergeCell ref="I14:K14"/>
    <mergeCell ref="D11:F11"/>
    <mergeCell ref="G11:H11"/>
    <mergeCell ref="I11:K11"/>
    <mergeCell ref="D12:F12"/>
    <mergeCell ref="G12:H12"/>
    <mergeCell ref="I12:K12"/>
    <mergeCell ref="D19:F19"/>
    <mergeCell ref="G19:H19"/>
    <mergeCell ref="D22:E22"/>
    <mergeCell ref="F22:I22"/>
    <mergeCell ref="J22:K22"/>
    <mergeCell ref="D15:D17"/>
    <mergeCell ref="E15:F15"/>
    <mergeCell ref="G15:H17"/>
    <mergeCell ref="I15:K17"/>
    <mergeCell ref="E16:F16"/>
    <mergeCell ref="E17:F17"/>
    <mergeCell ref="D25:E25"/>
    <mergeCell ref="F25:G25"/>
    <mergeCell ref="J25:K25"/>
    <mergeCell ref="L25:M25"/>
    <mergeCell ref="D26:E26"/>
    <mergeCell ref="F26:G26"/>
    <mergeCell ref="J26:K26"/>
    <mergeCell ref="L26:M26"/>
    <mergeCell ref="L22:O22"/>
    <mergeCell ref="D23:E23"/>
    <mergeCell ref="F23:G23"/>
    <mergeCell ref="J23:K23"/>
    <mergeCell ref="L23:M23"/>
    <mergeCell ref="D24:E24"/>
    <mergeCell ref="F24:G24"/>
    <mergeCell ref="J24:K24"/>
    <mergeCell ref="L24:M24"/>
    <mergeCell ref="D29:E29"/>
    <mergeCell ref="F29:G29"/>
    <mergeCell ref="J29:K29"/>
    <mergeCell ref="L29:M29"/>
    <mergeCell ref="D30:F30"/>
    <mergeCell ref="J30:L30"/>
    <mergeCell ref="D27:E27"/>
    <mergeCell ref="F27:G27"/>
    <mergeCell ref="J27:K27"/>
    <mergeCell ref="L27:M27"/>
    <mergeCell ref="D28:E28"/>
    <mergeCell ref="F28:G28"/>
    <mergeCell ref="J28:K28"/>
    <mergeCell ref="L28:M28"/>
    <mergeCell ref="D35:E35"/>
    <mergeCell ref="F35:G35"/>
    <mergeCell ref="J35:K35"/>
    <mergeCell ref="L35:M35"/>
    <mergeCell ref="D36:E36"/>
    <mergeCell ref="F36:G36"/>
    <mergeCell ref="J36:K36"/>
    <mergeCell ref="L36:M36"/>
    <mergeCell ref="D33:E33"/>
    <mergeCell ref="F33:I33"/>
    <mergeCell ref="J33:K33"/>
    <mergeCell ref="L33:O33"/>
    <mergeCell ref="D34:E34"/>
    <mergeCell ref="F34:G34"/>
    <mergeCell ref="J34:K34"/>
    <mergeCell ref="L34:M34"/>
    <mergeCell ref="D39:E39"/>
    <mergeCell ref="F39:G39"/>
    <mergeCell ref="J39:K39"/>
    <mergeCell ref="L39:M39"/>
    <mergeCell ref="D40:E40"/>
    <mergeCell ref="F40:G40"/>
    <mergeCell ref="J40:K40"/>
    <mergeCell ref="L40:M40"/>
    <mergeCell ref="D37:E37"/>
    <mergeCell ref="F37:G37"/>
    <mergeCell ref="J37:K37"/>
    <mergeCell ref="L37:M37"/>
    <mergeCell ref="D38:E38"/>
    <mergeCell ref="F38:G38"/>
    <mergeCell ref="J38:K38"/>
    <mergeCell ref="L38:M38"/>
    <mergeCell ref="D44:E44"/>
    <mergeCell ref="F44:G44"/>
    <mergeCell ref="J44:K44"/>
    <mergeCell ref="L44:M44"/>
    <mergeCell ref="D45:E45"/>
    <mergeCell ref="F45:G45"/>
    <mergeCell ref="J45:K45"/>
    <mergeCell ref="L45:M45"/>
    <mergeCell ref="D41:F41"/>
    <mergeCell ref="J41:L41"/>
    <mergeCell ref="D43:E43"/>
    <mergeCell ref="F43:I43"/>
    <mergeCell ref="J43:K43"/>
    <mergeCell ref="L43:O43"/>
    <mergeCell ref="D48:E48"/>
    <mergeCell ref="F48:G48"/>
    <mergeCell ref="J48:K48"/>
    <mergeCell ref="L48:M48"/>
    <mergeCell ref="D49:E49"/>
    <mergeCell ref="F49:G49"/>
    <mergeCell ref="J49:K49"/>
    <mergeCell ref="L49:M49"/>
    <mergeCell ref="D46:E46"/>
    <mergeCell ref="F46:G46"/>
    <mergeCell ref="J46:K46"/>
    <mergeCell ref="L46:M46"/>
    <mergeCell ref="D47:E47"/>
    <mergeCell ref="F47:G47"/>
    <mergeCell ref="J47:K47"/>
    <mergeCell ref="L47:M47"/>
    <mergeCell ref="D53:E53"/>
    <mergeCell ref="F53:I53"/>
    <mergeCell ref="J53:K53"/>
    <mergeCell ref="L53:O53"/>
    <mergeCell ref="D54:E54"/>
    <mergeCell ref="F54:G54"/>
    <mergeCell ref="J54:K54"/>
    <mergeCell ref="L54:M54"/>
    <mergeCell ref="D50:E50"/>
    <mergeCell ref="F50:G50"/>
    <mergeCell ref="J50:K50"/>
    <mergeCell ref="L50:M50"/>
    <mergeCell ref="D51:F51"/>
    <mergeCell ref="J51:L51"/>
    <mergeCell ref="D57:E57"/>
    <mergeCell ref="F57:G57"/>
    <mergeCell ref="J57:K57"/>
    <mergeCell ref="L57:M57"/>
    <mergeCell ref="D58:E58"/>
    <mergeCell ref="F58:G58"/>
    <mergeCell ref="J58:K58"/>
    <mergeCell ref="L58:M58"/>
    <mergeCell ref="D55:E55"/>
    <mergeCell ref="F55:G55"/>
    <mergeCell ref="J55:K55"/>
    <mergeCell ref="L55:M55"/>
    <mergeCell ref="D56:E56"/>
    <mergeCell ref="F56:G56"/>
    <mergeCell ref="J56:K56"/>
    <mergeCell ref="L56:M56"/>
    <mergeCell ref="D61:F61"/>
    <mergeCell ref="J61:L61"/>
    <mergeCell ref="D64:E64"/>
    <mergeCell ref="F64:I64"/>
    <mergeCell ref="J64:K64"/>
    <mergeCell ref="L64:O64"/>
    <mergeCell ref="D59:E59"/>
    <mergeCell ref="F59:G59"/>
    <mergeCell ref="J59:K59"/>
    <mergeCell ref="L59:M59"/>
    <mergeCell ref="D60:E60"/>
    <mergeCell ref="F60:G60"/>
    <mergeCell ref="J60:K60"/>
    <mergeCell ref="L60:M60"/>
    <mergeCell ref="D67:E67"/>
    <mergeCell ref="F67:G67"/>
    <mergeCell ref="J67:K67"/>
    <mergeCell ref="L67:M67"/>
    <mergeCell ref="D68:E68"/>
    <mergeCell ref="F68:G68"/>
    <mergeCell ref="J68:K68"/>
    <mergeCell ref="L68:M68"/>
    <mergeCell ref="D65:E65"/>
    <mergeCell ref="F65:G65"/>
    <mergeCell ref="J65:K65"/>
    <mergeCell ref="L65:M65"/>
    <mergeCell ref="D66:E66"/>
    <mergeCell ref="F66:G66"/>
    <mergeCell ref="J66:K66"/>
    <mergeCell ref="L66:M66"/>
    <mergeCell ref="D71:E71"/>
    <mergeCell ref="F71:G71"/>
    <mergeCell ref="J71:K71"/>
    <mergeCell ref="L71:M71"/>
    <mergeCell ref="D72:F72"/>
    <mergeCell ref="J72:L72"/>
    <mergeCell ref="D69:E69"/>
    <mergeCell ref="F69:G69"/>
    <mergeCell ref="J69:K69"/>
    <mergeCell ref="L69:M69"/>
    <mergeCell ref="D70:E70"/>
    <mergeCell ref="F70:G70"/>
    <mergeCell ref="J70:K70"/>
    <mergeCell ref="L70:M70"/>
    <mergeCell ref="D101:E101"/>
    <mergeCell ref="D102:E102"/>
    <mergeCell ref="D103:E103"/>
    <mergeCell ref="D104:E104"/>
    <mergeCell ref="D105:E105"/>
    <mergeCell ref="Q106:R106"/>
    <mergeCell ref="D74:O74"/>
    <mergeCell ref="D95:O95"/>
    <mergeCell ref="D97:E97"/>
    <mergeCell ref="D98:E98"/>
    <mergeCell ref="D99:E99"/>
    <mergeCell ref="D100:E100"/>
    <mergeCell ref="C112:D112"/>
    <mergeCell ref="C113:D113"/>
    <mergeCell ref="Q113:R113"/>
    <mergeCell ref="C114:D114"/>
    <mergeCell ref="C115:D115"/>
    <mergeCell ref="Q115:R115"/>
    <mergeCell ref="O108:P108"/>
    <mergeCell ref="C109:D109"/>
    <mergeCell ref="Q109:R109"/>
    <mergeCell ref="C110:D110"/>
    <mergeCell ref="C111:D111"/>
    <mergeCell ref="Q111:R111"/>
    <mergeCell ref="C108:D108"/>
    <mergeCell ref="E108:F108"/>
    <mergeCell ref="G108:H108"/>
    <mergeCell ref="I108:J108"/>
    <mergeCell ref="K108:L108"/>
    <mergeCell ref="M108:N108"/>
    <mergeCell ref="C120:D120"/>
    <mergeCell ref="Q121:R121"/>
    <mergeCell ref="C123:D123"/>
    <mergeCell ref="Q123:R123"/>
    <mergeCell ref="C124:D124"/>
    <mergeCell ref="C125:D125"/>
    <mergeCell ref="C116:D116"/>
    <mergeCell ref="C117:D117"/>
    <mergeCell ref="Q117:R117"/>
    <mergeCell ref="C118:D118"/>
    <mergeCell ref="C119:D119"/>
    <mergeCell ref="Q119:R119"/>
    <mergeCell ref="C132:D132"/>
    <mergeCell ref="C133:D133"/>
    <mergeCell ref="C134:D134"/>
    <mergeCell ref="C135:D135"/>
    <mergeCell ref="C126:D126"/>
    <mergeCell ref="C127:D127"/>
    <mergeCell ref="C128:D128"/>
    <mergeCell ref="C129:D129"/>
    <mergeCell ref="C130:D130"/>
    <mergeCell ref="C131:D131"/>
  </mergeCells>
  <conditionalFormatting sqref="G19">
    <cfRule type="expression" dxfId="584" priority="67">
      <formula>AND($F$9="GRAN EMPRESA",$G$19&gt;0.4)</formula>
    </cfRule>
    <cfRule type="expression" dxfId="583" priority="68">
      <formula>AND($F$9="MEDIANA EMPRESA", $G$19&gt;0.5)</formula>
    </cfRule>
    <cfRule type="expression" dxfId="582" priority="69">
      <formula>AND($F$9="PEQUEÑA EMPRESA",$G$19&gt;0.6)</formula>
    </cfRule>
  </conditionalFormatting>
  <conditionalFormatting sqref="F9">
    <cfRule type="expression" dxfId="581" priority="66">
      <formula>AND($G$19&lt;&gt;"",$F$9="")</formula>
    </cfRule>
  </conditionalFormatting>
  <conditionalFormatting sqref="G13:H13">
    <cfRule type="expression" dxfId="580" priority="65">
      <formula>AND(G13="SI",(G14="SI"))</formula>
    </cfRule>
  </conditionalFormatting>
  <conditionalFormatting sqref="G14:H14">
    <cfRule type="expression" dxfId="579" priority="64">
      <formula>AND(G13="SI",(G14="SI"))</formula>
    </cfRule>
  </conditionalFormatting>
  <conditionalFormatting sqref="K93:N94">
    <cfRule type="expression" dxfId="578" priority="45">
      <formula>AND($E93="Almacenes y depósitos (gaseosos, líquidos y sólidos)",$K93&lt;&gt;"",OR($K93&lt;14.3,$K93&gt;30))</formula>
    </cfRule>
    <cfRule type="expression" dxfId="577" priority="46">
      <formula>AND($E93="Edificios industriales",OR($K93&lt;33.3,$K93&gt;68))</formula>
    </cfRule>
    <cfRule type="expression" dxfId="576" priority="47">
      <formula>AND($E93="Otras centrales",OR($K93&lt;20,$K93&gt;40))</formula>
    </cfRule>
    <cfRule type="expression" dxfId="575" priority="48">
      <formula>AND($E93="Centrales renovables",OR($K93&lt;14.3,$K93&gt;30))</formula>
    </cfRule>
    <cfRule type="expression" dxfId="574" priority="49">
      <formula>AND($E93="Pavimentos",OR($K93&lt;16,$K93&gt;34))</formula>
    </cfRule>
    <cfRule type="expression" dxfId="573" priority="50">
      <formula>AND($E93="Obra civil general",OR($K93&lt;50,$K93&gt;100))</formula>
    </cfRule>
    <cfRule type="expression" dxfId="572" priority="51">
      <formula>AND($E93="Cables",OR($K93&lt;14.3,$K93&gt;30))</formula>
    </cfRule>
    <cfRule type="expression" dxfId="571" priority="52">
      <formula>AND($E93="Subestaciones. Redes de transporte y distribución de energía",OR($K93&lt;20,$K93&gt;40))</formula>
    </cfRule>
    <cfRule type="expression" dxfId="570" priority="53">
      <formula>AND($E93="Resto instalaciones",OR($K93&lt;10,$K93&gt;20))</formula>
    </cfRule>
    <cfRule type="expression" dxfId="569" priority="54">
      <formula>AND($E93="Maquinaria",OR($K93&lt;8.3,$K93&gt;18))</formula>
    </cfRule>
    <cfRule type="expression" dxfId="568" priority="55">
      <formula>AND($E93="Útiles y herramientas",OR($K93&lt;4,$K93&gt;8))</formula>
    </cfRule>
    <cfRule type="expression" dxfId="567" priority="56">
      <formula>AND($E93="Moldes, matrices y modelos",OR($K93&lt;3,$K93&gt;6))</formula>
    </cfRule>
    <cfRule type="expression" dxfId="566" priority="57">
      <formula>AND($E93="Equipos electrónicos",OR($K93&lt;5,$K93&gt;10))</formula>
    </cfRule>
    <cfRule type="expression" dxfId="565" priority="58">
      <formula>AND($E93="Equipos para procesos de información",OR($K93&lt;4,$K93&gt;8))</formula>
    </cfRule>
    <cfRule type="expression" dxfId="564" priority="59">
      <formula>AND($E93="Sistemas y programas informáticos",OR($K93&lt;3,$K93&gt;6))</formula>
    </cfRule>
    <cfRule type="expression" dxfId="563" priority="60">
      <formula>AND($E93="Otros elementos",OR($K93&lt;10,$K93&gt;20))</formula>
    </cfRule>
  </conditionalFormatting>
  <conditionalFormatting sqref="H24:H29 H35:H40 H45:H50 H55:H60 H66:H71">
    <cfRule type="expression" dxfId="562" priority="44">
      <formula>AND($I24&gt;0,$H24="")</formula>
    </cfRule>
  </conditionalFormatting>
  <conditionalFormatting sqref="N24:N29 N35:N40 N45:N50 N55:N60 N66:N71">
    <cfRule type="expression" dxfId="561" priority="43">
      <formula>AND($O24&gt;0,$N24="")</formula>
    </cfRule>
  </conditionalFormatting>
  <conditionalFormatting sqref="H25">
    <cfRule type="expression" dxfId="560" priority="42">
      <formula>AND($H$25&lt;$I$25)</formula>
    </cfRule>
  </conditionalFormatting>
  <conditionalFormatting sqref="N25">
    <cfRule type="expression" dxfId="559" priority="41">
      <formula>$N$25&lt;$O$25</formula>
    </cfRule>
  </conditionalFormatting>
  <conditionalFormatting sqref="H36">
    <cfRule type="expression" dxfId="558" priority="40">
      <formula>$H$36&lt;$I$36</formula>
    </cfRule>
  </conditionalFormatting>
  <conditionalFormatting sqref="N36">
    <cfRule type="expression" dxfId="557" priority="39">
      <formula>$N$36&lt;$O$36</formula>
    </cfRule>
  </conditionalFormatting>
  <conditionalFormatting sqref="H46">
    <cfRule type="expression" dxfId="556" priority="38">
      <formula>$H$46&lt;$I$46</formula>
    </cfRule>
  </conditionalFormatting>
  <conditionalFormatting sqref="N46">
    <cfRule type="expression" dxfId="555" priority="37">
      <formula>$N$46&lt;$O$46</formula>
    </cfRule>
  </conditionalFormatting>
  <conditionalFormatting sqref="H56">
    <cfRule type="expression" dxfId="554" priority="36">
      <formula>$H$56&lt;$I$56</formula>
    </cfRule>
  </conditionalFormatting>
  <conditionalFormatting sqref="H67">
    <cfRule type="expression" dxfId="553" priority="35">
      <formula>$H$67&lt;$I$67</formula>
    </cfRule>
  </conditionalFormatting>
  <conditionalFormatting sqref="N67">
    <cfRule type="expression" dxfId="552" priority="34">
      <formula>$N$67&lt;$O$67</formula>
    </cfRule>
  </conditionalFormatting>
  <conditionalFormatting sqref="N56">
    <cfRule type="expression" dxfId="551" priority="33">
      <formula>$N$56&lt;$O$56</formula>
    </cfRule>
  </conditionalFormatting>
  <conditionalFormatting sqref="K78:K92">
    <cfRule type="expression" dxfId="550" priority="1">
      <formula>AND($E78="Almacenes y depósitos (gaseosos, líquidos y sólidos)",$K78&lt;&gt;"",OR($K78&lt;14.3,$K78&gt;30))</formula>
    </cfRule>
    <cfRule type="expression" dxfId="549" priority="2">
      <formula>AND($E78="Edificios industriales",$K78&lt;&gt;"",OR($K78&lt;33.3,$K78&gt;68))</formula>
    </cfRule>
    <cfRule type="expression" dxfId="548" priority="3">
      <formula>AND($E78="Otras centrales",$K78&lt;&gt;"",OR($K78&lt;20,$K78&gt;40))</formula>
    </cfRule>
    <cfRule type="expression" dxfId="547" priority="4">
      <formula>AND($E78="Centrales renovables",$K78&lt;&gt;"",OR($K78&lt;14.3,$K78&gt;30))</formula>
    </cfRule>
    <cfRule type="expression" dxfId="546" priority="5">
      <formula>AND($E78="Pavimentos",$K78&lt;&gt;"",OR($K78&lt;16.7,$K78&gt;34))</formula>
    </cfRule>
    <cfRule type="expression" dxfId="545" priority="6">
      <formula>AND($E78="Obra civil general",$K78&lt;&gt;"",OR($K78&lt;50,$K78&gt;100))</formula>
    </cfRule>
    <cfRule type="expression" dxfId="544" priority="7">
      <formula>AND($E78="Cables",$K78&lt;&gt;"",OR($K78&lt;14.3,$K78&gt;30))</formula>
    </cfRule>
    <cfRule type="expression" dxfId="543" priority="8">
      <formula>AND($E78="Subestaciones. Redes de transporte y distribución de energía",$K78&lt;&gt;"",OR($K78&lt;20,$K78&gt;40))</formula>
    </cfRule>
    <cfRule type="expression" dxfId="542" priority="9">
      <formula>AND($E78="Resto instalaciones",$K78&lt;&gt;"",OR($K78&lt;10,$K78&gt;20))</formula>
    </cfRule>
    <cfRule type="expression" dxfId="541" priority="10">
      <formula>AND($E78="Maquinaria",$K78&lt;&gt;"",OR($K78&lt;8.3,$K78&gt;18))</formula>
    </cfRule>
    <cfRule type="expression" dxfId="540" priority="11">
      <formula>AND($E78="Útiles y herramientas",$K78&lt;&gt;"",OR($K78&lt;4,$K78&gt;8))</formula>
    </cfRule>
    <cfRule type="expression" dxfId="539" priority="12">
      <formula>AND($E78="Moldes, matrices y modelos",$K78&lt;&gt;"",OR($K78&lt;3,$K78&gt;6))</formula>
    </cfRule>
    <cfRule type="expression" dxfId="538" priority="13">
      <formula>AND($E78="Equipos electrónicos",$K78&lt;&gt;"",OR($K78&lt;5,$K78&gt;10))</formula>
    </cfRule>
    <cfRule type="expression" dxfId="537" priority="14">
      <formula>AND($E78="Equipos para procesos de información",$K78&lt;&gt;"",OR($K78&lt;4,$K78&gt;8))</formula>
    </cfRule>
    <cfRule type="expression" dxfId="536" priority="15">
      <formula>AND($E78="Sistemas y programas informáticos",$K78&lt;&gt;"",OR($K78&lt;3,$K78&gt;6))</formula>
    </cfRule>
    <cfRule type="expression" dxfId="535" priority="16">
      <formula>AND($E78="Otros elementos",$K78&lt;&gt;"",OR($K78&lt;10,$K78&gt;20))</formula>
    </cfRule>
  </conditionalFormatting>
  <dataValidations count="14">
    <dataValidation type="custom" showInputMessage="1" showErrorMessage="1" error="Esta celda se autocompleta según los AÑOS DE VIDA ÚTIL. " sqref="L78:L92">
      <formula1>L78=(100/K78/100)</formula1>
    </dataValidation>
    <dataValidation type="custom" showInputMessage="1" showErrorMessage="1" error="ESTE VALOR SE CALCULA DE FORMA AUTOMÁTICA" sqref="N78:N92">
      <formula1>N78=J78*L78*M78/12</formula1>
    </dataValidation>
    <dataValidation type="custom" operator="greaterThan" showInputMessage="1" showErrorMessage="1" error="Debe elegir TIPO DE ELEMENTO y PAQUETE DE TRABAJO" sqref="I78:I94">
      <formula1>AND(E78&lt;&gt;"",G78&lt;&gt;"")</formula1>
    </dataValidation>
    <dataValidation type="custom" operator="greaterThan" showInputMessage="1" showErrorMessage="1" error="Debe elegir TIPO DE ELEMENTO y PAQUETE DE TRABAJO" sqref="J78:J94">
      <formula1>AND(E78&lt;&gt;"",G78&lt;&gt;"")</formula1>
    </dataValidation>
    <dataValidation type="textLength" allowBlank="1" showInputMessage="1" showErrorMessage="1" sqref="F78:F94">
      <formula1>0</formula1>
      <formula2>100</formula2>
    </dataValidation>
    <dataValidation type="whole" operator="greaterThan" allowBlank="1" showInputMessage="1" showErrorMessage="1" sqref="M78:M92">
      <formula1>0</formula1>
    </dataValidation>
    <dataValidation type="custom" operator="greaterThan" showInputMessage="1" showErrorMessage="1" error="Debe elegir TIPO DE ELEMENTO y PAQUETE DE TRABAJO" sqref="L93:N94 K78:K94">
      <formula1>AND(E78&lt;&gt;"",G78&lt;&gt;"")</formula1>
    </dataValidation>
    <dataValidation type="custom" operator="greaterThan" allowBlank="1" showInputMessage="1" showErrorMessage="1" error="El coste total no puede ser menor que el coste subvencionable" sqref="I24:I29 O24:O29 I35:I40 O35:O40 O45:O50 I45:I50 I55:I60 O55:O60 O66:O71 I66:I71">
      <formula1>I24&lt;=H24</formula1>
    </dataValidation>
    <dataValidation type="custom" allowBlank="1" showInputMessage="1" showErrorMessage="1" error="Este valor no podrá superar el 10% de los costes subvencionables de personal." sqref="G104">
      <formula1>G104&lt;=G98*0.1</formula1>
    </dataValidation>
    <dataValidation type="custom" operator="greaterThan" allowBlank="1" showInputMessage="1" showErrorMessage="1" error="El coste total no puede ser menor que el coste subvencionable" sqref="I30 I41 O72 O41 I72 O61 I61 O51 I51 H66:H72 N55:N61 H55:H61 N45:N51 H45:H51 N35:N41 H35:H41 H24:H30 N24:N30 O30 N66:N72">
      <formula1>H24&gt;=I24</formula1>
    </dataValidation>
    <dataValidation type="list" allowBlank="1" showInputMessage="1" showErrorMessage="1" sqref="G12:G14 G15:H17">
      <formula1>"SI, NO"</formula1>
    </dataValidation>
    <dataValidation type="custom" showInputMessage="1" showErrorMessage="1" error="Debe elegir del desplegable &quot;TIPO DE ENTIDAD&quot;" sqref="G19:H19">
      <formula1>IF(F9&lt;&gt;"",G19,"error")</formula1>
    </dataValidation>
    <dataValidation type="textLength" allowBlank="1" showInputMessage="1" showErrorMessage="1" error="Máximo 100 caracteres_x000a_" sqref="F66:G71 F24:G29 L24:M29 F35:G40 L35:M40 F45:G50 L45:M50 F55:G60 L55:M60 L66:M71">
      <formula1>0</formula1>
      <formula2>100</formula2>
    </dataValidation>
    <dataValidation type="textLength" allowBlank="1" showInputMessage="1" showErrorMessage="1" error="Máximo 200 caracteres_x000a_" sqref="I12:K14 I15">
      <formula1>0</formula1>
      <formula2>200</formula2>
    </dataValidation>
  </dataValidations>
  <pageMargins left="0.7" right="0.7" top="0.75" bottom="0.75" header="0.3" footer="0.3"/>
  <pageSetup paperSize="9" scale="29" fitToHeight="2"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Tablas!$A$24:$A$39</xm:f>
          </x14:formula1>
          <xm:sqref>E78:E94</xm:sqref>
        </x14:dataValidation>
        <x14:dataValidation type="list" allowBlank="1" showInputMessage="1" showErrorMessage="1">
          <x14:formula1>
            <xm:f>Tablas!$A$12:$A$21</xm:f>
          </x14:formula1>
          <xm:sqref>G78:G94</xm:sqref>
        </x14:dataValidation>
        <x14:dataValidation type="list" allowBlank="1" showInputMessage="1" showErrorMessage="1">
          <x14:formula1>
            <xm:f>Tablas!$A$6:$A$8</xm:f>
          </x14:formula1>
          <xm:sqref>F9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165"/>
  <sheetViews>
    <sheetView showGridLines="0" showZeros="0" zoomScale="55" zoomScaleNormal="55" zoomScaleSheetLayoutView="25" zoomScalePageLayoutView="10" workbookViewId="0">
      <selection activeCell="M78" sqref="M78"/>
    </sheetView>
  </sheetViews>
  <sheetFormatPr baseColWidth="10" defaultColWidth="0" defaultRowHeight="0" customHeight="1" zeroHeight="1" x14ac:dyDescent="0.25"/>
  <cols>
    <col min="1" max="2" width="10.7109375" style="40" customWidth="1"/>
    <col min="3" max="3" width="6.140625" style="40" customWidth="1"/>
    <col min="4" max="4" width="28.7109375" style="40" customWidth="1"/>
    <col min="5" max="10" width="30.7109375" style="40" customWidth="1"/>
    <col min="11" max="11" width="28.5703125" style="40" customWidth="1"/>
    <col min="12" max="18" width="30.7109375" style="40" customWidth="1"/>
    <col min="19" max="21" width="18.7109375" style="40" hidden="1" customWidth="1"/>
    <col min="22" max="28" width="18.7109375" style="40" hidden="1"/>
    <col min="29" max="16373" width="11.42578125" style="40" hidden="1"/>
    <col min="16374" max="16376" width="0" style="40" hidden="1"/>
    <col min="16377" max="16384" width="11.42578125" style="40" hidden="1"/>
  </cols>
  <sheetData>
    <row r="1" spans="4:22" s="34" customFormat="1" ht="30" customHeight="1" x14ac:dyDescent="0.25">
      <c r="J1" s="35"/>
      <c r="K1" s="35"/>
      <c r="L1" s="35"/>
      <c r="M1" s="35"/>
      <c r="N1" s="35"/>
      <c r="O1" s="35"/>
    </row>
    <row r="2" spans="4:22" s="34" customFormat="1" ht="102.75" customHeight="1" x14ac:dyDescent="0.25">
      <c r="L2" s="36"/>
      <c r="M2" s="36"/>
      <c r="N2" s="36"/>
      <c r="O2" s="36"/>
      <c r="P2" s="36"/>
      <c r="Q2" s="36"/>
      <c r="R2" s="36"/>
      <c r="S2" s="36"/>
      <c r="T2" s="36"/>
      <c r="U2" s="36"/>
      <c r="V2" s="36"/>
    </row>
    <row r="3" spans="4:22" s="34" customFormat="1" ht="30" customHeight="1" x14ac:dyDescent="0.25">
      <c r="D3" s="329" t="s">
        <v>161</v>
      </c>
      <c r="E3" s="329"/>
      <c r="F3" s="329"/>
      <c r="G3" s="329"/>
      <c r="H3" s="329"/>
      <c r="I3" s="329"/>
      <c r="J3" s="329"/>
      <c r="K3" s="329"/>
      <c r="L3" s="329"/>
      <c r="M3" s="36"/>
      <c r="N3" s="36"/>
      <c r="O3" s="36"/>
      <c r="P3" s="37"/>
    </row>
    <row r="4" spans="4:22" s="34" customFormat="1" ht="26.25" x14ac:dyDescent="0.25">
      <c r="D4" s="6"/>
      <c r="E4" s="6"/>
      <c r="F4" s="6"/>
      <c r="G4" s="6"/>
      <c r="H4" s="6"/>
      <c r="I4" s="6"/>
      <c r="J4" s="35"/>
      <c r="K4" s="35"/>
      <c r="L4" s="35"/>
      <c r="M4" s="36"/>
      <c r="N4" s="36"/>
      <c r="O4" s="36"/>
      <c r="P4" s="37"/>
    </row>
    <row r="5" spans="4:22" s="34" customFormat="1" ht="409.5" customHeight="1" x14ac:dyDescent="0.25">
      <c r="D5" s="395" t="s">
        <v>185</v>
      </c>
      <c r="E5" s="396"/>
      <c r="F5" s="396"/>
      <c r="G5" s="396"/>
      <c r="H5" s="396"/>
      <c r="I5" s="396"/>
      <c r="J5" s="396"/>
      <c r="K5" s="396"/>
      <c r="L5" s="397"/>
      <c r="M5" s="73"/>
      <c r="N5" s="36"/>
      <c r="O5" s="36"/>
      <c r="P5" s="37"/>
    </row>
    <row r="6" spans="4:22" s="34" customFormat="1" ht="26.25" x14ac:dyDescent="0.25">
      <c r="J6" s="35"/>
      <c r="K6" s="35"/>
      <c r="L6" s="35"/>
      <c r="M6" s="36"/>
      <c r="N6" s="36"/>
      <c r="O6" s="36"/>
    </row>
    <row r="7" spans="4:22" s="34" customFormat="1" ht="20.100000000000001" customHeight="1" x14ac:dyDescent="0.25">
      <c r="D7" s="333" t="s">
        <v>10</v>
      </c>
      <c r="E7" s="334"/>
      <c r="F7" s="335">
        <f>'Presupuesto Total'!$I$14</f>
        <v>0</v>
      </c>
      <c r="G7" s="336"/>
      <c r="H7" s="337"/>
      <c r="J7" s="35"/>
      <c r="K7" s="35"/>
      <c r="L7" s="35"/>
      <c r="M7" s="35"/>
      <c r="N7" s="35"/>
      <c r="O7" s="35"/>
    </row>
    <row r="8" spans="4:22" s="34" customFormat="1" ht="20.100000000000001" customHeight="1" x14ac:dyDescent="0.25">
      <c r="D8" s="84"/>
      <c r="E8" s="84"/>
      <c r="F8" s="39"/>
      <c r="G8" s="39"/>
      <c r="J8" s="35"/>
      <c r="K8" s="35"/>
      <c r="L8" s="35"/>
      <c r="M8" s="35"/>
      <c r="N8" s="35"/>
      <c r="O8" s="35"/>
    </row>
    <row r="9" spans="4:22" s="34" customFormat="1" ht="20.100000000000001" customHeight="1" x14ac:dyDescent="0.25">
      <c r="D9" s="338" t="s">
        <v>11</v>
      </c>
      <c r="E9" s="339"/>
      <c r="F9" s="340"/>
      <c r="G9" s="341"/>
      <c r="H9" s="342"/>
      <c r="J9" s="35"/>
      <c r="K9" s="35"/>
      <c r="L9" s="35"/>
      <c r="M9" s="35"/>
      <c r="N9" s="35"/>
      <c r="O9" s="35"/>
    </row>
    <row r="10" spans="4:22" ht="20.100000000000001" customHeight="1" x14ac:dyDescent="0.25">
      <c r="D10" s="84"/>
      <c r="E10" s="84"/>
      <c r="I10" s="34"/>
      <c r="J10" s="35"/>
      <c r="K10" s="35"/>
    </row>
    <row r="11" spans="4:22" ht="63.75" customHeight="1" x14ac:dyDescent="0.25">
      <c r="D11" s="394" t="s">
        <v>64</v>
      </c>
      <c r="E11" s="394"/>
      <c r="F11" s="394"/>
      <c r="G11" s="328" t="s">
        <v>122</v>
      </c>
      <c r="H11" s="328"/>
      <c r="I11" s="328" t="s">
        <v>75</v>
      </c>
      <c r="J11" s="328"/>
      <c r="K11" s="328"/>
      <c r="M11" s="41"/>
      <c r="N11" s="41"/>
      <c r="O11" s="41"/>
    </row>
    <row r="12" spans="4:22" s="34" customFormat="1" ht="24.95" customHeight="1" x14ac:dyDescent="0.25">
      <c r="D12" s="323" t="s">
        <v>176</v>
      </c>
      <c r="E12" s="324"/>
      <c r="F12" s="325"/>
      <c r="G12" s="326"/>
      <c r="H12" s="326"/>
      <c r="I12" s="327"/>
      <c r="J12" s="327"/>
      <c r="K12" s="327"/>
      <c r="M12" s="41"/>
      <c r="N12" s="41"/>
      <c r="O12" s="41"/>
    </row>
    <row r="13" spans="4:22" s="34" customFormat="1" ht="24.95" customHeight="1" x14ac:dyDescent="0.25">
      <c r="D13" s="323" t="s">
        <v>177</v>
      </c>
      <c r="E13" s="324"/>
      <c r="F13" s="325"/>
      <c r="G13" s="326"/>
      <c r="H13" s="326"/>
      <c r="I13" s="327"/>
      <c r="J13" s="327"/>
      <c r="K13" s="327"/>
      <c r="M13" s="41"/>
      <c r="N13" s="41"/>
      <c r="O13" s="41"/>
    </row>
    <row r="14" spans="4:22" s="34" customFormat="1" ht="24.95" customHeight="1" x14ac:dyDescent="0.25">
      <c r="D14" s="323" t="s">
        <v>178</v>
      </c>
      <c r="E14" s="324"/>
      <c r="F14" s="325"/>
      <c r="G14" s="326"/>
      <c r="H14" s="326"/>
      <c r="I14" s="327"/>
      <c r="J14" s="327"/>
      <c r="K14" s="327"/>
      <c r="M14" s="41"/>
      <c r="N14" s="41"/>
      <c r="O14" s="41"/>
    </row>
    <row r="15" spans="4:22" ht="81.75" customHeight="1" x14ac:dyDescent="0.25">
      <c r="D15" s="350" t="s">
        <v>179</v>
      </c>
      <c r="E15" s="348" t="s">
        <v>181</v>
      </c>
      <c r="F15" s="349"/>
      <c r="G15" s="351"/>
      <c r="H15" s="352"/>
      <c r="I15" s="357"/>
      <c r="J15" s="358"/>
      <c r="K15" s="359"/>
      <c r="M15" s="41"/>
      <c r="N15" s="41"/>
      <c r="O15" s="41"/>
    </row>
    <row r="16" spans="4:22" ht="78.75" customHeight="1" x14ac:dyDescent="0.25">
      <c r="D16" s="350"/>
      <c r="E16" s="348" t="s">
        <v>182</v>
      </c>
      <c r="F16" s="349"/>
      <c r="G16" s="353"/>
      <c r="H16" s="354"/>
      <c r="I16" s="360"/>
      <c r="J16" s="361"/>
      <c r="K16" s="362"/>
      <c r="M16" s="41"/>
      <c r="N16" s="41"/>
      <c r="O16" s="41"/>
    </row>
    <row r="17" spans="4:15" ht="48.75" customHeight="1" x14ac:dyDescent="0.25">
      <c r="D17" s="350"/>
      <c r="E17" s="348" t="s">
        <v>183</v>
      </c>
      <c r="F17" s="349"/>
      <c r="G17" s="355"/>
      <c r="H17" s="356"/>
      <c r="I17" s="363"/>
      <c r="J17" s="364"/>
      <c r="K17" s="365"/>
      <c r="L17" s="42"/>
      <c r="M17" s="42"/>
      <c r="N17" s="42"/>
    </row>
    <row r="18" spans="4:15" ht="15" x14ac:dyDescent="0.25">
      <c r="G18" s="43"/>
      <c r="H18" s="43"/>
      <c r="I18" s="43"/>
      <c r="J18" s="43"/>
      <c r="K18" s="43"/>
      <c r="N18" s="42"/>
    </row>
    <row r="19" spans="4:15" ht="24.95" customHeight="1" x14ac:dyDescent="0.25">
      <c r="D19" s="366" t="s">
        <v>80</v>
      </c>
      <c r="E19" s="367"/>
      <c r="F19" s="367"/>
      <c r="G19" s="343"/>
      <c r="H19" s="343"/>
      <c r="I19" s="43"/>
      <c r="J19" s="43"/>
      <c r="K19" s="43"/>
      <c r="N19" s="42"/>
    </row>
    <row r="20" spans="4:15" ht="15" x14ac:dyDescent="0.25">
      <c r="N20" s="42"/>
    </row>
    <row r="21" spans="4:15" ht="15.75" thickBot="1" x14ac:dyDescent="0.3">
      <c r="N21" s="42"/>
    </row>
    <row r="22" spans="4:15" s="34" customFormat="1" ht="20.100000000000001" customHeight="1" x14ac:dyDescent="0.25">
      <c r="D22" s="344" t="s">
        <v>5</v>
      </c>
      <c r="E22" s="345"/>
      <c r="F22" s="346" t="str">
        <f>UPPER('Presupuesto Total'!$C$12)</f>
        <v/>
      </c>
      <c r="G22" s="346"/>
      <c r="H22" s="346"/>
      <c r="I22" s="347"/>
      <c r="J22" s="344" t="s">
        <v>6</v>
      </c>
      <c r="K22" s="345"/>
      <c r="L22" s="346" t="str">
        <f>UPPER('Presupuesto Total'!$C$13)</f>
        <v/>
      </c>
      <c r="M22" s="346"/>
      <c r="N22" s="346"/>
      <c r="O22" s="347"/>
    </row>
    <row r="23" spans="4:15" s="11" customFormat="1" ht="60" customHeight="1" x14ac:dyDescent="0.25">
      <c r="D23" s="371" t="s">
        <v>128</v>
      </c>
      <c r="E23" s="372"/>
      <c r="F23" s="373" t="s">
        <v>129</v>
      </c>
      <c r="G23" s="373"/>
      <c r="H23" s="85" t="s">
        <v>24</v>
      </c>
      <c r="I23" s="75" t="s">
        <v>23</v>
      </c>
      <c r="J23" s="371" t="s">
        <v>128</v>
      </c>
      <c r="K23" s="372"/>
      <c r="L23" s="373" t="s">
        <v>129</v>
      </c>
      <c r="M23" s="373"/>
      <c r="N23" s="85" t="s">
        <v>24</v>
      </c>
      <c r="O23" s="75" t="s">
        <v>23</v>
      </c>
    </row>
    <row r="24" spans="4:15" s="11" customFormat="1" ht="15" customHeight="1" x14ac:dyDescent="0.25">
      <c r="D24" s="368" t="s">
        <v>8</v>
      </c>
      <c r="E24" s="369"/>
      <c r="F24" s="370"/>
      <c r="G24" s="370"/>
      <c r="H24" s="109"/>
      <c r="I24" s="110"/>
      <c r="J24" s="368" t="s">
        <v>8</v>
      </c>
      <c r="K24" s="369"/>
      <c r="L24" s="370"/>
      <c r="M24" s="370"/>
      <c r="N24" s="115"/>
      <c r="O24" s="118"/>
    </row>
    <row r="25" spans="4:15" s="11" customFormat="1" ht="15" customHeight="1" x14ac:dyDescent="0.25">
      <c r="D25" s="368" t="s">
        <v>52</v>
      </c>
      <c r="E25" s="369"/>
      <c r="F25" s="370"/>
      <c r="G25" s="370"/>
      <c r="H25" s="109"/>
      <c r="I25" s="111">
        <f>SUMIF($G$78:$G$92,"PT 1",$N$78:$N$92)</f>
        <v>0</v>
      </c>
      <c r="J25" s="368" t="s">
        <v>52</v>
      </c>
      <c r="K25" s="369"/>
      <c r="L25" s="370"/>
      <c r="M25" s="370"/>
      <c r="N25" s="115"/>
      <c r="O25" s="111">
        <f>SUMIF($G$78:$G$92,"PT 2",$N$78:$N$92)</f>
        <v>0</v>
      </c>
    </row>
    <row r="26" spans="4:15" s="11" customFormat="1" ht="15" customHeight="1" x14ac:dyDescent="0.25">
      <c r="D26" s="368" t="s">
        <v>12</v>
      </c>
      <c r="E26" s="369"/>
      <c r="F26" s="370"/>
      <c r="G26" s="370"/>
      <c r="H26" s="109"/>
      <c r="I26" s="110"/>
      <c r="J26" s="368" t="s">
        <v>12</v>
      </c>
      <c r="K26" s="369"/>
      <c r="L26" s="370"/>
      <c r="M26" s="370"/>
      <c r="N26" s="115"/>
      <c r="O26" s="118"/>
    </row>
    <row r="27" spans="4:15" s="11" customFormat="1" ht="15" customHeight="1" x14ac:dyDescent="0.25">
      <c r="D27" s="368" t="s">
        <v>53</v>
      </c>
      <c r="E27" s="369"/>
      <c r="F27" s="370"/>
      <c r="G27" s="370"/>
      <c r="H27" s="109"/>
      <c r="I27" s="110"/>
      <c r="J27" s="368" t="s">
        <v>53</v>
      </c>
      <c r="K27" s="369"/>
      <c r="L27" s="370"/>
      <c r="M27" s="370"/>
      <c r="N27" s="115"/>
      <c r="O27" s="118"/>
    </row>
    <row r="28" spans="4:15" s="11" customFormat="1" ht="15" customHeight="1" x14ac:dyDescent="0.25">
      <c r="D28" s="368" t="s">
        <v>9</v>
      </c>
      <c r="E28" s="369"/>
      <c r="F28" s="370"/>
      <c r="G28" s="370"/>
      <c r="H28" s="109"/>
      <c r="I28" s="110"/>
      <c r="J28" s="368" t="s">
        <v>9</v>
      </c>
      <c r="K28" s="369"/>
      <c r="L28" s="370"/>
      <c r="M28" s="370"/>
      <c r="N28" s="115"/>
      <c r="O28" s="118"/>
    </row>
    <row r="29" spans="4:15" s="11" customFormat="1" ht="15" customHeight="1" x14ac:dyDescent="0.25">
      <c r="D29" s="368" t="s">
        <v>149</v>
      </c>
      <c r="E29" s="369"/>
      <c r="F29" s="370"/>
      <c r="G29" s="370"/>
      <c r="H29" s="109"/>
      <c r="I29" s="110"/>
      <c r="J29" s="368" t="s">
        <v>149</v>
      </c>
      <c r="K29" s="369"/>
      <c r="L29" s="370"/>
      <c r="M29" s="370"/>
      <c r="N29" s="115"/>
      <c r="O29" s="118"/>
    </row>
    <row r="30" spans="4:15" s="11" customFormat="1" ht="15" customHeight="1" thickBot="1" x14ac:dyDescent="0.3">
      <c r="D30" s="374"/>
      <c r="E30" s="375"/>
      <c r="F30" s="376"/>
      <c r="G30" s="112" t="s">
        <v>0</v>
      </c>
      <c r="H30" s="113">
        <f>SUM(H24:H29)</f>
        <v>0</v>
      </c>
      <c r="I30" s="114">
        <f>SUM(I24:I29)</f>
        <v>0</v>
      </c>
      <c r="J30" s="374"/>
      <c r="K30" s="375"/>
      <c r="L30" s="376"/>
      <c r="M30" s="119" t="s">
        <v>0</v>
      </c>
      <c r="N30" s="113">
        <f>SUM(N24:N29)</f>
        <v>0</v>
      </c>
      <c r="O30" s="113">
        <f>SUM(O24:O29)</f>
        <v>0</v>
      </c>
    </row>
    <row r="31" spans="4:15" s="11" customFormat="1" ht="15" customHeight="1" x14ac:dyDescent="0.25">
      <c r="J31" s="44"/>
      <c r="K31" s="44"/>
      <c r="L31" s="44"/>
      <c r="M31" s="44"/>
      <c r="N31" s="44"/>
      <c r="O31" s="44"/>
    </row>
    <row r="32" spans="4:15" s="11" customFormat="1" ht="15" customHeight="1" thickBot="1" x14ac:dyDescent="0.3">
      <c r="J32" s="44"/>
      <c r="K32" s="44"/>
      <c r="L32" s="44"/>
      <c r="M32" s="44"/>
      <c r="N32" s="44"/>
      <c r="O32" s="44"/>
    </row>
    <row r="33" spans="4:15" s="11" customFormat="1" ht="20.100000000000001" customHeight="1" x14ac:dyDescent="0.25">
      <c r="D33" s="344" t="s">
        <v>27</v>
      </c>
      <c r="E33" s="345"/>
      <c r="F33" s="346" t="str">
        <f>UPPER('Presupuesto Total'!$C$14)</f>
        <v/>
      </c>
      <c r="G33" s="346"/>
      <c r="H33" s="346"/>
      <c r="I33" s="377"/>
      <c r="J33" s="344" t="s">
        <v>28</v>
      </c>
      <c r="K33" s="345"/>
      <c r="L33" s="346" t="str">
        <f>UPPER('Presupuesto Total'!$C$15)</f>
        <v/>
      </c>
      <c r="M33" s="346"/>
      <c r="N33" s="346"/>
      <c r="O33" s="347"/>
    </row>
    <row r="34" spans="4:15" s="11" customFormat="1" ht="60" customHeight="1" x14ac:dyDescent="0.25">
      <c r="D34" s="371" t="s">
        <v>128</v>
      </c>
      <c r="E34" s="372"/>
      <c r="F34" s="373" t="s">
        <v>129</v>
      </c>
      <c r="G34" s="373"/>
      <c r="H34" s="85" t="s">
        <v>24</v>
      </c>
      <c r="I34" s="76" t="s">
        <v>23</v>
      </c>
      <c r="J34" s="371" t="s">
        <v>128</v>
      </c>
      <c r="K34" s="372"/>
      <c r="L34" s="373" t="s">
        <v>129</v>
      </c>
      <c r="M34" s="373"/>
      <c r="N34" s="85" t="s">
        <v>24</v>
      </c>
      <c r="O34" s="75" t="s">
        <v>23</v>
      </c>
    </row>
    <row r="35" spans="4:15" s="11" customFormat="1" ht="15" customHeight="1" x14ac:dyDescent="0.25">
      <c r="D35" s="368" t="s">
        <v>8</v>
      </c>
      <c r="E35" s="369"/>
      <c r="F35" s="370"/>
      <c r="G35" s="370"/>
      <c r="H35" s="115"/>
      <c r="I35" s="116"/>
      <c r="J35" s="368" t="s">
        <v>8</v>
      </c>
      <c r="K35" s="369"/>
      <c r="L35" s="370"/>
      <c r="M35" s="370"/>
      <c r="N35" s="115"/>
      <c r="O35" s="118"/>
    </row>
    <row r="36" spans="4:15" s="11" customFormat="1" ht="15" customHeight="1" x14ac:dyDescent="0.25">
      <c r="D36" s="368" t="s">
        <v>52</v>
      </c>
      <c r="E36" s="369"/>
      <c r="F36" s="370"/>
      <c r="G36" s="370"/>
      <c r="H36" s="115"/>
      <c r="I36" s="117">
        <f>SUMIF($G$78:$G$92,"PT 3",$N$78:$N$92)</f>
        <v>0</v>
      </c>
      <c r="J36" s="368" t="s">
        <v>52</v>
      </c>
      <c r="K36" s="369"/>
      <c r="L36" s="370"/>
      <c r="M36" s="370"/>
      <c r="N36" s="115"/>
      <c r="O36" s="111">
        <f>SUMIF($G$78:$G$92,"PT 4",$N$78:$N$92)</f>
        <v>0</v>
      </c>
    </row>
    <row r="37" spans="4:15" s="11" customFormat="1" ht="15" customHeight="1" x14ac:dyDescent="0.25">
      <c r="D37" s="368" t="s">
        <v>12</v>
      </c>
      <c r="E37" s="369"/>
      <c r="F37" s="370"/>
      <c r="G37" s="370"/>
      <c r="H37" s="115"/>
      <c r="I37" s="116"/>
      <c r="J37" s="368" t="s">
        <v>12</v>
      </c>
      <c r="K37" s="369"/>
      <c r="L37" s="370"/>
      <c r="M37" s="370"/>
      <c r="N37" s="115"/>
      <c r="O37" s="118"/>
    </row>
    <row r="38" spans="4:15" s="11" customFormat="1" ht="15" customHeight="1" x14ac:dyDescent="0.25">
      <c r="D38" s="368" t="s">
        <v>53</v>
      </c>
      <c r="E38" s="369"/>
      <c r="F38" s="370"/>
      <c r="G38" s="370"/>
      <c r="H38" s="115"/>
      <c r="I38" s="116"/>
      <c r="J38" s="368" t="s">
        <v>53</v>
      </c>
      <c r="K38" s="369"/>
      <c r="L38" s="370"/>
      <c r="M38" s="370"/>
      <c r="N38" s="115"/>
      <c r="O38" s="118"/>
    </row>
    <row r="39" spans="4:15" s="11" customFormat="1" ht="15" customHeight="1" x14ac:dyDescent="0.25">
      <c r="D39" s="368" t="s">
        <v>9</v>
      </c>
      <c r="E39" s="369"/>
      <c r="F39" s="370"/>
      <c r="G39" s="370"/>
      <c r="H39" s="115"/>
      <c r="I39" s="116"/>
      <c r="J39" s="368" t="s">
        <v>9</v>
      </c>
      <c r="K39" s="369"/>
      <c r="L39" s="370"/>
      <c r="M39" s="370"/>
      <c r="N39" s="115"/>
      <c r="O39" s="118"/>
    </row>
    <row r="40" spans="4:15" s="11" customFormat="1" ht="15" customHeight="1" x14ac:dyDescent="0.25">
      <c r="D40" s="368" t="s">
        <v>149</v>
      </c>
      <c r="E40" s="369"/>
      <c r="F40" s="370"/>
      <c r="G40" s="370"/>
      <c r="H40" s="115"/>
      <c r="I40" s="116"/>
      <c r="J40" s="368" t="s">
        <v>149</v>
      </c>
      <c r="K40" s="369"/>
      <c r="L40" s="370"/>
      <c r="M40" s="370"/>
      <c r="N40" s="115"/>
      <c r="O40" s="118"/>
    </row>
    <row r="41" spans="4:15" s="11" customFormat="1" ht="15" customHeight="1" thickBot="1" x14ac:dyDescent="0.3">
      <c r="D41" s="378"/>
      <c r="E41" s="379"/>
      <c r="F41" s="380"/>
      <c r="G41" s="23" t="s">
        <v>0</v>
      </c>
      <c r="H41" s="28">
        <f>SUM(H35:H40)</f>
        <v>0</v>
      </c>
      <c r="I41" s="29">
        <f>SUM(I35:I40)</f>
        <v>0</v>
      </c>
      <c r="J41" s="374"/>
      <c r="K41" s="375"/>
      <c r="L41" s="376"/>
      <c r="M41" s="112" t="s">
        <v>0</v>
      </c>
      <c r="N41" s="113">
        <f>SUM(N35:N40)</f>
        <v>0</v>
      </c>
      <c r="O41" s="114">
        <f>SUM(O35:O40)</f>
        <v>0</v>
      </c>
    </row>
    <row r="42" spans="4:15" s="11" customFormat="1" ht="15" customHeight="1" thickBot="1" x14ac:dyDescent="0.3">
      <c r="J42" s="44"/>
      <c r="K42" s="44"/>
      <c r="L42" s="44"/>
      <c r="M42" s="44"/>
      <c r="N42" s="44"/>
      <c r="O42" s="44"/>
    </row>
    <row r="43" spans="4:15" s="11" customFormat="1" ht="20.100000000000001" customHeight="1" x14ac:dyDescent="0.25">
      <c r="D43" s="344" t="s">
        <v>29</v>
      </c>
      <c r="E43" s="345"/>
      <c r="F43" s="346" t="str">
        <f>UPPER('Presupuesto Total'!$C$16)</f>
        <v/>
      </c>
      <c r="G43" s="346"/>
      <c r="H43" s="346"/>
      <c r="I43" s="347"/>
      <c r="J43" s="344" t="s">
        <v>30</v>
      </c>
      <c r="K43" s="345"/>
      <c r="L43" s="346" t="str">
        <f>UPPER('Presupuesto Total'!$C$17)</f>
        <v/>
      </c>
      <c r="M43" s="346"/>
      <c r="N43" s="346"/>
      <c r="O43" s="347"/>
    </row>
    <row r="44" spans="4:15" s="11" customFormat="1" ht="60" customHeight="1" x14ac:dyDescent="0.25">
      <c r="D44" s="371" t="s">
        <v>128</v>
      </c>
      <c r="E44" s="372"/>
      <c r="F44" s="373" t="s">
        <v>129</v>
      </c>
      <c r="G44" s="373"/>
      <c r="H44" s="85" t="s">
        <v>24</v>
      </c>
      <c r="I44" s="75" t="s">
        <v>23</v>
      </c>
      <c r="J44" s="371" t="s">
        <v>128</v>
      </c>
      <c r="K44" s="372"/>
      <c r="L44" s="373" t="s">
        <v>129</v>
      </c>
      <c r="M44" s="373"/>
      <c r="N44" s="85" t="s">
        <v>24</v>
      </c>
      <c r="O44" s="75" t="s">
        <v>23</v>
      </c>
    </row>
    <row r="45" spans="4:15" s="11" customFormat="1" ht="15" customHeight="1" x14ac:dyDescent="0.25">
      <c r="D45" s="368" t="s">
        <v>8</v>
      </c>
      <c r="E45" s="369"/>
      <c r="F45" s="370"/>
      <c r="G45" s="370"/>
      <c r="H45" s="115"/>
      <c r="I45" s="118"/>
      <c r="J45" s="368" t="s">
        <v>8</v>
      </c>
      <c r="K45" s="369"/>
      <c r="L45" s="370"/>
      <c r="M45" s="370"/>
      <c r="N45" s="115"/>
      <c r="O45" s="118"/>
    </row>
    <row r="46" spans="4:15" s="11" customFormat="1" ht="15" customHeight="1" x14ac:dyDescent="0.25">
      <c r="D46" s="368" t="s">
        <v>52</v>
      </c>
      <c r="E46" s="369"/>
      <c r="F46" s="370"/>
      <c r="G46" s="370"/>
      <c r="H46" s="115"/>
      <c r="I46" s="111">
        <f>SUMIF($G$78:$G$92,"PT 5",$N$78:$N$92)</f>
        <v>0</v>
      </c>
      <c r="J46" s="368" t="s">
        <v>52</v>
      </c>
      <c r="K46" s="369"/>
      <c r="L46" s="370"/>
      <c r="M46" s="370"/>
      <c r="N46" s="115"/>
      <c r="O46" s="111">
        <f>SUMIF($G$78:$G$92,"PT 6",$N$78:$N$92)</f>
        <v>0</v>
      </c>
    </row>
    <row r="47" spans="4:15" s="11" customFormat="1" ht="15" customHeight="1" x14ac:dyDescent="0.25">
      <c r="D47" s="368" t="s">
        <v>12</v>
      </c>
      <c r="E47" s="369"/>
      <c r="F47" s="370"/>
      <c r="G47" s="370"/>
      <c r="H47" s="115"/>
      <c r="I47" s="118"/>
      <c r="J47" s="368" t="s">
        <v>12</v>
      </c>
      <c r="K47" s="369"/>
      <c r="L47" s="370"/>
      <c r="M47" s="370"/>
      <c r="N47" s="115"/>
      <c r="O47" s="118"/>
    </row>
    <row r="48" spans="4:15" s="11" customFormat="1" ht="15" customHeight="1" x14ac:dyDescent="0.25">
      <c r="D48" s="368" t="s">
        <v>53</v>
      </c>
      <c r="E48" s="369"/>
      <c r="F48" s="370"/>
      <c r="G48" s="370"/>
      <c r="H48" s="115"/>
      <c r="I48" s="118"/>
      <c r="J48" s="368" t="s">
        <v>53</v>
      </c>
      <c r="K48" s="369"/>
      <c r="L48" s="370"/>
      <c r="M48" s="370"/>
      <c r="N48" s="115"/>
      <c r="O48" s="118"/>
    </row>
    <row r="49" spans="4:15" s="11" customFormat="1" ht="15" customHeight="1" x14ac:dyDescent="0.25">
      <c r="D49" s="368" t="s">
        <v>9</v>
      </c>
      <c r="E49" s="369"/>
      <c r="F49" s="370"/>
      <c r="G49" s="370"/>
      <c r="H49" s="115"/>
      <c r="I49" s="118"/>
      <c r="J49" s="368" t="s">
        <v>9</v>
      </c>
      <c r="K49" s="369"/>
      <c r="L49" s="370"/>
      <c r="M49" s="370"/>
      <c r="N49" s="115"/>
      <c r="O49" s="118"/>
    </row>
    <row r="50" spans="4:15" s="11" customFormat="1" ht="15" customHeight="1" x14ac:dyDescent="0.25">
      <c r="D50" s="368" t="s">
        <v>149</v>
      </c>
      <c r="E50" s="369"/>
      <c r="F50" s="370"/>
      <c r="G50" s="370"/>
      <c r="H50" s="115"/>
      <c r="I50" s="118"/>
      <c r="J50" s="368" t="s">
        <v>149</v>
      </c>
      <c r="K50" s="369"/>
      <c r="L50" s="370"/>
      <c r="M50" s="370"/>
      <c r="N50" s="115"/>
      <c r="O50" s="118"/>
    </row>
    <row r="51" spans="4:15" s="11" customFormat="1" ht="15" customHeight="1" thickBot="1" x14ac:dyDescent="0.3">
      <c r="D51" s="381"/>
      <c r="E51" s="382"/>
      <c r="F51" s="382"/>
      <c r="G51" s="112" t="s">
        <v>0</v>
      </c>
      <c r="H51" s="113">
        <f>SUM(H45:H50)</f>
        <v>0</v>
      </c>
      <c r="I51" s="114">
        <f>SUM(I45:I50)</f>
        <v>0</v>
      </c>
      <c r="J51" s="381"/>
      <c r="K51" s="382"/>
      <c r="L51" s="382"/>
      <c r="M51" s="112" t="s">
        <v>0</v>
      </c>
      <c r="N51" s="113">
        <f>SUM(N45:N50)</f>
        <v>0</v>
      </c>
      <c r="O51" s="114">
        <f>SUM(O45:O50)</f>
        <v>0</v>
      </c>
    </row>
    <row r="52" spans="4:15" s="11" customFormat="1" ht="15" customHeight="1" thickBot="1" x14ac:dyDescent="0.3">
      <c r="J52" s="44"/>
      <c r="K52" s="44"/>
      <c r="L52" s="44"/>
      <c r="M52" s="44"/>
      <c r="N52" s="44"/>
      <c r="O52" s="44"/>
    </row>
    <row r="53" spans="4:15" s="11" customFormat="1" ht="20.100000000000001" customHeight="1" x14ac:dyDescent="0.25">
      <c r="D53" s="344" t="s">
        <v>31</v>
      </c>
      <c r="E53" s="345"/>
      <c r="F53" s="346" t="str">
        <f>UPPER('Presupuesto Total'!$C$18)</f>
        <v/>
      </c>
      <c r="G53" s="346"/>
      <c r="H53" s="346"/>
      <c r="I53" s="347"/>
      <c r="J53" s="344" t="s">
        <v>32</v>
      </c>
      <c r="K53" s="345"/>
      <c r="L53" s="346" t="str">
        <f>UPPER('Presupuesto Total'!$C$19)</f>
        <v/>
      </c>
      <c r="M53" s="346"/>
      <c r="N53" s="346"/>
      <c r="O53" s="347"/>
    </row>
    <row r="54" spans="4:15" s="11" customFormat="1" ht="60" customHeight="1" x14ac:dyDescent="0.25">
      <c r="D54" s="371" t="s">
        <v>128</v>
      </c>
      <c r="E54" s="372"/>
      <c r="F54" s="373" t="s">
        <v>129</v>
      </c>
      <c r="G54" s="373"/>
      <c r="H54" s="85" t="s">
        <v>24</v>
      </c>
      <c r="I54" s="75" t="s">
        <v>23</v>
      </c>
      <c r="J54" s="371" t="s">
        <v>128</v>
      </c>
      <c r="K54" s="372"/>
      <c r="L54" s="373" t="s">
        <v>129</v>
      </c>
      <c r="M54" s="373"/>
      <c r="N54" s="85" t="s">
        <v>24</v>
      </c>
      <c r="O54" s="75" t="s">
        <v>23</v>
      </c>
    </row>
    <row r="55" spans="4:15" s="11" customFormat="1" ht="15" customHeight="1" x14ac:dyDescent="0.25">
      <c r="D55" s="368" t="s">
        <v>8</v>
      </c>
      <c r="E55" s="369"/>
      <c r="F55" s="370"/>
      <c r="G55" s="370"/>
      <c r="H55" s="115"/>
      <c r="I55" s="118"/>
      <c r="J55" s="368" t="s">
        <v>8</v>
      </c>
      <c r="K55" s="369"/>
      <c r="L55" s="370"/>
      <c r="M55" s="370"/>
      <c r="N55" s="115"/>
      <c r="O55" s="118"/>
    </row>
    <row r="56" spans="4:15" s="11" customFormat="1" ht="15" customHeight="1" x14ac:dyDescent="0.25">
      <c r="D56" s="368" t="s">
        <v>52</v>
      </c>
      <c r="E56" s="369"/>
      <c r="F56" s="370"/>
      <c r="G56" s="370"/>
      <c r="H56" s="115"/>
      <c r="I56" s="111">
        <f>SUMIF($G$78:$G$92,"PT 7",$N$78:$N$92)</f>
        <v>0</v>
      </c>
      <c r="J56" s="368" t="s">
        <v>52</v>
      </c>
      <c r="K56" s="369"/>
      <c r="L56" s="370"/>
      <c r="M56" s="370"/>
      <c r="N56" s="115"/>
      <c r="O56" s="111">
        <f>SUMIF($G$78:$G$92,"PT 8",$N$78:$N$92)</f>
        <v>0</v>
      </c>
    </row>
    <row r="57" spans="4:15" s="11" customFormat="1" ht="15" customHeight="1" x14ac:dyDescent="0.25">
      <c r="D57" s="368" t="s">
        <v>12</v>
      </c>
      <c r="E57" s="369"/>
      <c r="F57" s="370"/>
      <c r="G57" s="370"/>
      <c r="H57" s="115"/>
      <c r="I57" s="118"/>
      <c r="J57" s="368" t="s">
        <v>12</v>
      </c>
      <c r="K57" s="369"/>
      <c r="L57" s="370"/>
      <c r="M57" s="370"/>
      <c r="N57" s="115"/>
      <c r="O57" s="118"/>
    </row>
    <row r="58" spans="4:15" s="11" customFormat="1" ht="15" customHeight="1" x14ac:dyDescent="0.25">
      <c r="D58" s="368" t="s">
        <v>53</v>
      </c>
      <c r="E58" s="369"/>
      <c r="F58" s="370"/>
      <c r="G58" s="370"/>
      <c r="H58" s="115"/>
      <c r="I58" s="118"/>
      <c r="J58" s="368" t="s">
        <v>53</v>
      </c>
      <c r="K58" s="369"/>
      <c r="L58" s="370"/>
      <c r="M58" s="370"/>
      <c r="N58" s="115"/>
      <c r="O58" s="118"/>
    </row>
    <row r="59" spans="4:15" s="11" customFormat="1" ht="15" customHeight="1" x14ac:dyDescent="0.25">
      <c r="D59" s="368" t="s">
        <v>9</v>
      </c>
      <c r="E59" s="369"/>
      <c r="F59" s="370"/>
      <c r="G59" s="370"/>
      <c r="H59" s="115"/>
      <c r="I59" s="118"/>
      <c r="J59" s="368" t="s">
        <v>9</v>
      </c>
      <c r="K59" s="369"/>
      <c r="L59" s="370"/>
      <c r="M59" s="370"/>
      <c r="N59" s="115"/>
      <c r="O59" s="118"/>
    </row>
    <row r="60" spans="4:15" s="11" customFormat="1" ht="15" customHeight="1" x14ac:dyDescent="0.25">
      <c r="D60" s="368" t="s">
        <v>149</v>
      </c>
      <c r="E60" s="369"/>
      <c r="F60" s="370"/>
      <c r="G60" s="370"/>
      <c r="H60" s="115"/>
      <c r="I60" s="118"/>
      <c r="J60" s="368" t="s">
        <v>149</v>
      </c>
      <c r="K60" s="369"/>
      <c r="L60" s="370"/>
      <c r="M60" s="370"/>
      <c r="N60" s="115"/>
      <c r="O60" s="118"/>
    </row>
    <row r="61" spans="4:15" s="11" customFormat="1" ht="15" customHeight="1" thickBot="1" x14ac:dyDescent="0.3">
      <c r="D61" s="381"/>
      <c r="E61" s="382"/>
      <c r="F61" s="382"/>
      <c r="G61" s="112" t="s">
        <v>0</v>
      </c>
      <c r="H61" s="113">
        <f>SUM(H55:H60)</f>
        <v>0</v>
      </c>
      <c r="I61" s="114">
        <f>SUM(I55:I60)</f>
        <v>0</v>
      </c>
      <c r="J61" s="381"/>
      <c r="K61" s="382"/>
      <c r="L61" s="382"/>
      <c r="M61" s="112" t="s">
        <v>0</v>
      </c>
      <c r="N61" s="113">
        <f>SUM(N55:N60)</f>
        <v>0</v>
      </c>
      <c r="O61" s="114">
        <f>SUM(O55:O60)</f>
        <v>0</v>
      </c>
    </row>
    <row r="62" spans="4:15" s="11" customFormat="1" ht="15" customHeight="1" x14ac:dyDescent="0.25">
      <c r="J62" s="44"/>
      <c r="K62" s="44"/>
      <c r="L62" s="44"/>
      <c r="M62" s="44"/>
      <c r="N62" s="44"/>
      <c r="O62" s="44"/>
    </row>
    <row r="63" spans="4:15" s="11" customFormat="1" ht="15" customHeight="1" thickBot="1" x14ac:dyDescent="0.3">
      <c r="J63" s="44"/>
      <c r="K63" s="44"/>
      <c r="L63" s="44"/>
      <c r="M63" s="44"/>
      <c r="N63" s="44"/>
      <c r="O63" s="44"/>
    </row>
    <row r="64" spans="4:15" s="11" customFormat="1" ht="20.100000000000001" customHeight="1" x14ac:dyDescent="0.25">
      <c r="D64" s="344" t="s">
        <v>33</v>
      </c>
      <c r="E64" s="345"/>
      <c r="F64" s="346" t="str">
        <f>UPPER('Presupuesto Total'!$C$20)</f>
        <v/>
      </c>
      <c r="G64" s="346"/>
      <c r="H64" s="346"/>
      <c r="I64" s="347"/>
      <c r="J64" s="344" t="s">
        <v>34</v>
      </c>
      <c r="K64" s="345"/>
      <c r="L64" s="346" t="str">
        <f>UPPER('Presupuesto Total'!$C$21)</f>
        <v/>
      </c>
      <c r="M64" s="346"/>
      <c r="N64" s="346"/>
      <c r="O64" s="347"/>
    </row>
    <row r="65" spans="3:20" s="11" customFormat="1" ht="60" customHeight="1" x14ac:dyDescent="0.25">
      <c r="D65" s="371" t="s">
        <v>128</v>
      </c>
      <c r="E65" s="372"/>
      <c r="F65" s="373" t="s">
        <v>129</v>
      </c>
      <c r="G65" s="373"/>
      <c r="H65" s="85" t="s">
        <v>24</v>
      </c>
      <c r="I65" s="75" t="s">
        <v>23</v>
      </c>
      <c r="J65" s="371" t="s">
        <v>128</v>
      </c>
      <c r="K65" s="372"/>
      <c r="L65" s="373" t="s">
        <v>129</v>
      </c>
      <c r="M65" s="373"/>
      <c r="N65" s="85" t="s">
        <v>24</v>
      </c>
      <c r="O65" s="75" t="s">
        <v>23</v>
      </c>
    </row>
    <row r="66" spans="3:20" s="11" customFormat="1" ht="15" customHeight="1" x14ac:dyDescent="0.25">
      <c r="D66" s="368" t="s">
        <v>8</v>
      </c>
      <c r="E66" s="369"/>
      <c r="F66" s="370"/>
      <c r="G66" s="370"/>
      <c r="H66" s="115"/>
      <c r="I66" s="118"/>
      <c r="J66" s="368" t="s">
        <v>8</v>
      </c>
      <c r="K66" s="369"/>
      <c r="L66" s="370"/>
      <c r="M66" s="370"/>
      <c r="N66" s="115"/>
      <c r="O66" s="118"/>
    </row>
    <row r="67" spans="3:20" s="11" customFormat="1" ht="15" customHeight="1" x14ac:dyDescent="0.25">
      <c r="D67" s="368" t="s">
        <v>52</v>
      </c>
      <c r="E67" s="369"/>
      <c r="F67" s="370"/>
      <c r="G67" s="370"/>
      <c r="H67" s="115"/>
      <c r="I67" s="111">
        <f>SUMIF($G$78:$G$92,"PT 9",$N$78:$N$92)</f>
        <v>0</v>
      </c>
      <c r="J67" s="368" t="s">
        <v>52</v>
      </c>
      <c r="K67" s="369"/>
      <c r="L67" s="370"/>
      <c r="M67" s="370"/>
      <c r="N67" s="115"/>
      <c r="O67" s="111">
        <f>SUMIF($G$78:$G$92,"PT 10",$N$78:$N$92)</f>
        <v>0</v>
      </c>
    </row>
    <row r="68" spans="3:20" s="11" customFormat="1" ht="15" customHeight="1" x14ac:dyDescent="0.25">
      <c r="D68" s="368" t="s">
        <v>12</v>
      </c>
      <c r="E68" s="369"/>
      <c r="F68" s="370"/>
      <c r="G68" s="370"/>
      <c r="H68" s="115"/>
      <c r="I68" s="118"/>
      <c r="J68" s="368" t="s">
        <v>12</v>
      </c>
      <c r="K68" s="369"/>
      <c r="L68" s="370"/>
      <c r="M68" s="370"/>
      <c r="N68" s="115"/>
      <c r="O68" s="118"/>
    </row>
    <row r="69" spans="3:20" s="11" customFormat="1" ht="15" customHeight="1" x14ac:dyDescent="0.25">
      <c r="D69" s="368" t="s">
        <v>53</v>
      </c>
      <c r="E69" s="369"/>
      <c r="F69" s="370"/>
      <c r="G69" s="370"/>
      <c r="H69" s="115"/>
      <c r="I69" s="118"/>
      <c r="J69" s="368" t="s">
        <v>53</v>
      </c>
      <c r="K69" s="369"/>
      <c r="L69" s="370"/>
      <c r="M69" s="370"/>
      <c r="N69" s="115"/>
      <c r="O69" s="118"/>
    </row>
    <row r="70" spans="3:20" s="11" customFormat="1" ht="15" customHeight="1" x14ac:dyDescent="0.25">
      <c r="D70" s="368" t="s">
        <v>9</v>
      </c>
      <c r="E70" s="369"/>
      <c r="F70" s="370"/>
      <c r="G70" s="370"/>
      <c r="H70" s="115"/>
      <c r="I70" s="118"/>
      <c r="J70" s="368" t="s">
        <v>9</v>
      </c>
      <c r="K70" s="369"/>
      <c r="L70" s="370"/>
      <c r="M70" s="370"/>
      <c r="N70" s="115"/>
      <c r="O70" s="118"/>
    </row>
    <row r="71" spans="3:20" s="11" customFormat="1" ht="15" customHeight="1" x14ac:dyDescent="0.25">
      <c r="D71" s="368" t="s">
        <v>149</v>
      </c>
      <c r="E71" s="369"/>
      <c r="F71" s="370"/>
      <c r="G71" s="370"/>
      <c r="H71" s="115"/>
      <c r="I71" s="118"/>
      <c r="J71" s="368" t="s">
        <v>149</v>
      </c>
      <c r="K71" s="369"/>
      <c r="L71" s="370"/>
      <c r="M71" s="370"/>
      <c r="N71" s="115"/>
      <c r="O71" s="118"/>
    </row>
    <row r="72" spans="3:20" s="11" customFormat="1" ht="15" customHeight="1" thickBot="1" x14ac:dyDescent="0.3">
      <c r="D72" s="381"/>
      <c r="E72" s="382"/>
      <c r="F72" s="382"/>
      <c r="G72" s="112" t="s">
        <v>0</v>
      </c>
      <c r="H72" s="113">
        <f>SUM(H66:H71)</f>
        <v>0</v>
      </c>
      <c r="I72" s="114">
        <f>SUM(I66:I71)</f>
        <v>0</v>
      </c>
      <c r="J72" s="381"/>
      <c r="K72" s="382"/>
      <c r="L72" s="382"/>
      <c r="M72" s="112" t="s">
        <v>0</v>
      </c>
      <c r="N72" s="113">
        <f>SUM(N66:N71)</f>
        <v>0</v>
      </c>
      <c r="O72" s="114">
        <f>SUM(O66:O71)</f>
        <v>0</v>
      </c>
    </row>
    <row r="73" spans="3:20" s="11" customFormat="1" ht="15" customHeight="1" x14ac:dyDescent="0.25">
      <c r="J73" s="44"/>
      <c r="K73" s="44"/>
      <c r="L73" s="44"/>
      <c r="M73" s="44"/>
      <c r="N73" s="44"/>
      <c r="O73" s="44"/>
    </row>
    <row r="74" spans="3:20" s="51" customFormat="1" ht="21.75" customHeight="1" thickBot="1" x14ac:dyDescent="0.3">
      <c r="D74" s="388" t="s">
        <v>107</v>
      </c>
      <c r="E74" s="388"/>
      <c r="F74" s="388"/>
      <c r="G74" s="388"/>
      <c r="H74" s="388"/>
      <c r="I74" s="388"/>
      <c r="J74" s="388"/>
      <c r="K74" s="388"/>
      <c r="L74" s="388"/>
      <c r="M74" s="388"/>
      <c r="N74" s="388"/>
      <c r="O74" s="388"/>
      <c r="P74" s="49"/>
    </row>
    <row r="75" spans="3:20" s="203" customFormat="1" ht="21.75" customHeight="1" thickTop="1" x14ac:dyDescent="0.25">
      <c r="D75" s="204"/>
      <c r="E75" s="204"/>
      <c r="F75" s="204"/>
      <c r="G75" s="204"/>
      <c r="H75" s="204"/>
      <c r="I75" s="204"/>
      <c r="J75" s="204"/>
      <c r="K75" s="204"/>
      <c r="L75" s="204"/>
      <c r="M75" s="204"/>
      <c r="N75" s="204"/>
      <c r="O75" s="204"/>
      <c r="P75" s="205"/>
    </row>
    <row r="76" spans="3:20" s="175" customFormat="1" ht="14.25" customHeight="1" x14ac:dyDescent="0.25">
      <c r="E76" s="204"/>
      <c r="K76" s="204"/>
      <c r="L76" s="204"/>
      <c r="M76" s="204"/>
      <c r="N76" s="204"/>
      <c r="O76" s="51"/>
      <c r="P76" s="51"/>
      <c r="Q76" s="51"/>
      <c r="R76" s="51"/>
      <c r="S76" s="51"/>
      <c r="T76" s="51"/>
    </row>
    <row r="77" spans="3:20" s="175" customFormat="1" ht="60" x14ac:dyDescent="0.25">
      <c r="D77" s="176" t="s">
        <v>108</v>
      </c>
      <c r="E77" s="177" t="s">
        <v>124</v>
      </c>
      <c r="F77" s="177" t="s">
        <v>109</v>
      </c>
      <c r="G77" s="177" t="s">
        <v>110</v>
      </c>
      <c r="H77" s="177" t="s">
        <v>93</v>
      </c>
      <c r="I77" s="177" t="s">
        <v>111</v>
      </c>
      <c r="J77" s="177" t="s">
        <v>127</v>
      </c>
      <c r="K77" s="177" t="s">
        <v>114</v>
      </c>
      <c r="L77" s="177" t="s">
        <v>131</v>
      </c>
      <c r="M77" s="177" t="s">
        <v>126</v>
      </c>
      <c r="N77" s="177" t="s">
        <v>125</v>
      </c>
      <c r="O77" s="51"/>
      <c r="P77" s="51"/>
      <c r="Q77" s="51"/>
      <c r="R77" s="51"/>
    </row>
    <row r="78" spans="3:20" s="175" customFormat="1" ht="18.75" x14ac:dyDescent="0.25">
      <c r="C78" s="178">
        <v>1</v>
      </c>
      <c r="D78" s="191"/>
      <c r="E78" s="191"/>
      <c r="F78" s="192"/>
      <c r="G78" s="192"/>
      <c r="H78" s="193"/>
      <c r="I78" s="194"/>
      <c r="J78" s="194"/>
      <c r="K78" s="195"/>
      <c r="L78" s="198" t="str">
        <f t="shared" ref="L78:L92" si="0">IFERROR((100/K78/100),"")</f>
        <v/>
      </c>
      <c r="M78" s="197"/>
      <c r="N78" s="180" t="str">
        <f>IFERROR((J78*L78*M78/12),"")</f>
        <v/>
      </c>
      <c r="O78" s="51"/>
      <c r="P78" s="51"/>
      <c r="Q78" s="51"/>
      <c r="R78" s="51"/>
    </row>
    <row r="79" spans="3:20" s="175" customFormat="1" ht="18.75" x14ac:dyDescent="0.25">
      <c r="C79" s="178">
        <v>2</v>
      </c>
      <c r="D79" s="191"/>
      <c r="E79" s="191"/>
      <c r="F79" s="192"/>
      <c r="G79" s="192"/>
      <c r="H79" s="193"/>
      <c r="I79" s="194"/>
      <c r="J79" s="194"/>
      <c r="K79" s="195"/>
      <c r="L79" s="198" t="str">
        <f t="shared" si="0"/>
        <v/>
      </c>
      <c r="M79" s="197"/>
      <c r="N79" s="180" t="str">
        <f t="shared" ref="N79:N92" si="1">IFERROR((J79*L79*M79/12),"")</f>
        <v/>
      </c>
      <c r="O79" s="51"/>
      <c r="P79" s="51"/>
      <c r="Q79" s="51"/>
      <c r="R79" s="51"/>
    </row>
    <row r="80" spans="3:20" s="175" customFormat="1" ht="18.75" x14ac:dyDescent="0.25">
      <c r="C80" s="178">
        <v>3</v>
      </c>
      <c r="D80" s="191"/>
      <c r="E80" s="191"/>
      <c r="F80" s="192"/>
      <c r="G80" s="192"/>
      <c r="H80" s="193"/>
      <c r="I80" s="194"/>
      <c r="J80" s="194"/>
      <c r="K80" s="195"/>
      <c r="L80" s="198" t="str">
        <f t="shared" si="0"/>
        <v/>
      </c>
      <c r="M80" s="197"/>
      <c r="N80" s="180" t="str">
        <f t="shared" si="1"/>
        <v/>
      </c>
      <c r="O80" s="51"/>
      <c r="P80" s="51"/>
      <c r="Q80" s="51"/>
      <c r="R80" s="51"/>
    </row>
    <row r="81" spans="3:18" s="175" customFormat="1" ht="18.75" x14ac:dyDescent="0.25">
      <c r="C81" s="178">
        <v>4</v>
      </c>
      <c r="D81" s="191"/>
      <c r="E81" s="191"/>
      <c r="F81" s="192"/>
      <c r="G81" s="192"/>
      <c r="H81" s="193"/>
      <c r="I81" s="194"/>
      <c r="J81" s="194"/>
      <c r="K81" s="195"/>
      <c r="L81" s="198" t="str">
        <f t="shared" si="0"/>
        <v/>
      </c>
      <c r="M81" s="197"/>
      <c r="N81" s="180" t="str">
        <f t="shared" si="1"/>
        <v/>
      </c>
      <c r="O81" s="51"/>
      <c r="P81" s="51"/>
      <c r="Q81" s="51"/>
      <c r="R81" s="51"/>
    </row>
    <row r="82" spans="3:18" s="175" customFormat="1" ht="18.75" x14ac:dyDescent="0.25">
      <c r="C82" s="178">
        <v>5</v>
      </c>
      <c r="D82" s="192"/>
      <c r="E82" s="192"/>
      <c r="F82" s="192"/>
      <c r="G82" s="192"/>
      <c r="H82" s="193"/>
      <c r="I82" s="194"/>
      <c r="J82" s="194"/>
      <c r="K82" s="195"/>
      <c r="L82" s="198" t="str">
        <f t="shared" si="0"/>
        <v/>
      </c>
      <c r="M82" s="197"/>
      <c r="N82" s="180" t="str">
        <f t="shared" si="1"/>
        <v/>
      </c>
      <c r="O82" s="51"/>
      <c r="P82" s="51"/>
      <c r="Q82" s="51"/>
      <c r="R82" s="51"/>
    </row>
    <row r="83" spans="3:18" s="175" customFormat="1" ht="18.75" x14ac:dyDescent="0.25">
      <c r="C83" s="178">
        <v>6</v>
      </c>
      <c r="D83" s="192"/>
      <c r="E83" s="192"/>
      <c r="F83" s="192"/>
      <c r="G83" s="192"/>
      <c r="H83" s="193"/>
      <c r="I83" s="194"/>
      <c r="J83" s="194"/>
      <c r="K83" s="195"/>
      <c r="L83" s="198" t="str">
        <f t="shared" si="0"/>
        <v/>
      </c>
      <c r="M83" s="197"/>
      <c r="N83" s="180" t="str">
        <f t="shared" si="1"/>
        <v/>
      </c>
      <c r="O83" s="51"/>
      <c r="P83" s="51"/>
      <c r="Q83" s="51"/>
      <c r="R83" s="51"/>
    </row>
    <row r="84" spans="3:18" s="175" customFormat="1" ht="18.75" x14ac:dyDescent="0.25">
      <c r="C84" s="178">
        <v>7</v>
      </c>
      <c r="D84" s="192"/>
      <c r="E84" s="192"/>
      <c r="F84" s="192"/>
      <c r="G84" s="192"/>
      <c r="H84" s="193"/>
      <c r="I84" s="194"/>
      <c r="J84" s="194"/>
      <c r="K84" s="195"/>
      <c r="L84" s="198" t="str">
        <f t="shared" si="0"/>
        <v/>
      </c>
      <c r="M84" s="197"/>
      <c r="N84" s="180" t="str">
        <f t="shared" si="1"/>
        <v/>
      </c>
      <c r="O84" s="51"/>
      <c r="P84" s="51"/>
      <c r="Q84" s="51"/>
      <c r="R84" s="51"/>
    </row>
    <row r="85" spans="3:18" s="175" customFormat="1" ht="18.75" x14ac:dyDescent="0.25">
      <c r="C85" s="178">
        <v>8</v>
      </c>
      <c r="D85" s="192"/>
      <c r="E85" s="192"/>
      <c r="F85" s="192"/>
      <c r="G85" s="192"/>
      <c r="H85" s="193"/>
      <c r="I85" s="194"/>
      <c r="J85" s="194"/>
      <c r="K85" s="195"/>
      <c r="L85" s="198" t="str">
        <f t="shared" si="0"/>
        <v/>
      </c>
      <c r="M85" s="197"/>
      <c r="N85" s="180" t="str">
        <f t="shared" si="1"/>
        <v/>
      </c>
      <c r="O85" s="51"/>
      <c r="P85" s="51"/>
      <c r="Q85" s="51"/>
      <c r="R85" s="51"/>
    </row>
    <row r="86" spans="3:18" s="175" customFormat="1" ht="18.75" x14ac:dyDescent="0.25">
      <c r="C86" s="178">
        <v>9</v>
      </c>
      <c r="D86" s="192"/>
      <c r="E86" s="192"/>
      <c r="F86" s="192"/>
      <c r="G86" s="192"/>
      <c r="H86" s="193"/>
      <c r="I86" s="194"/>
      <c r="J86" s="194"/>
      <c r="K86" s="195"/>
      <c r="L86" s="198" t="str">
        <f t="shared" si="0"/>
        <v/>
      </c>
      <c r="M86" s="197"/>
      <c r="N86" s="180" t="str">
        <f t="shared" si="1"/>
        <v/>
      </c>
      <c r="O86" s="51"/>
      <c r="P86" s="51"/>
      <c r="Q86" s="51"/>
      <c r="R86" s="51"/>
    </row>
    <row r="87" spans="3:18" s="175" customFormat="1" ht="18.75" x14ac:dyDescent="0.25">
      <c r="C87" s="178">
        <v>10</v>
      </c>
      <c r="D87" s="192"/>
      <c r="E87" s="192"/>
      <c r="F87" s="192"/>
      <c r="G87" s="192"/>
      <c r="H87" s="193"/>
      <c r="I87" s="194"/>
      <c r="J87" s="194"/>
      <c r="K87" s="195"/>
      <c r="L87" s="198" t="str">
        <f t="shared" si="0"/>
        <v/>
      </c>
      <c r="M87" s="197"/>
      <c r="N87" s="180" t="str">
        <f t="shared" si="1"/>
        <v/>
      </c>
      <c r="O87" s="51"/>
      <c r="P87" s="51"/>
      <c r="Q87" s="51"/>
      <c r="R87" s="51"/>
    </row>
    <row r="88" spans="3:18" s="175" customFormat="1" ht="18.75" x14ac:dyDescent="0.25">
      <c r="C88" s="178">
        <v>11</v>
      </c>
      <c r="D88" s="192"/>
      <c r="E88" s="192"/>
      <c r="F88" s="192"/>
      <c r="G88" s="192"/>
      <c r="H88" s="193"/>
      <c r="I88" s="194"/>
      <c r="J88" s="194"/>
      <c r="K88" s="195"/>
      <c r="L88" s="198" t="str">
        <f>IFERROR((100/K88/100),"")</f>
        <v/>
      </c>
      <c r="M88" s="197"/>
      <c r="N88" s="180" t="str">
        <f>IFERROR((J88*L88*M88/12),"")</f>
        <v/>
      </c>
      <c r="O88" s="51"/>
      <c r="P88" s="51"/>
      <c r="Q88" s="51"/>
      <c r="R88" s="51"/>
    </row>
    <row r="89" spans="3:18" s="175" customFormat="1" ht="18.75" x14ac:dyDescent="0.25">
      <c r="C89" s="178">
        <v>12</v>
      </c>
      <c r="D89" s="192"/>
      <c r="E89" s="192"/>
      <c r="F89" s="192"/>
      <c r="G89" s="192"/>
      <c r="H89" s="193"/>
      <c r="I89" s="194"/>
      <c r="J89" s="194"/>
      <c r="K89" s="195"/>
      <c r="L89" s="198" t="str">
        <f t="shared" si="0"/>
        <v/>
      </c>
      <c r="M89" s="197"/>
      <c r="N89" s="180" t="str">
        <f t="shared" si="1"/>
        <v/>
      </c>
      <c r="O89" s="51"/>
      <c r="P89" s="51"/>
      <c r="Q89" s="51"/>
      <c r="R89" s="51"/>
    </row>
    <row r="90" spans="3:18" s="175" customFormat="1" ht="18.75" x14ac:dyDescent="0.25">
      <c r="C90" s="178">
        <v>13</v>
      </c>
      <c r="D90" s="192"/>
      <c r="E90" s="192"/>
      <c r="F90" s="192"/>
      <c r="G90" s="192"/>
      <c r="H90" s="193"/>
      <c r="I90" s="194"/>
      <c r="J90" s="194"/>
      <c r="K90" s="195"/>
      <c r="L90" s="198" t="str">
        <f>IFERROR((100/K90/100),"")</f>
        <v/>
      </c>
      <c r="M90" s="197"/>
      <c r="N90" s="180" t="str">
        <f>IFERROR((J90*L90*M90/12),"")</f>
        <v/>
      </c>
      <c r="O90" s="51"/>
      <c r="P90" s="51"/>
      <c r="Q90" s="51"/>
      <c r="R90" s="51"/>
    </row>
    <row r="91" spans="3:18" s="175" customFormat="1" ht="18.75" x14ac:dyDescent="0.25">
      <c r="C91" s="178">
        <v>14</v>
      </c>
      <c r="D91" s="192"/>
      <c r="E91" s="192"/>
      <c r="F91" s="192"/>
      <c r="G91" s="192"/>
      <c r="H91" s="193"/>
      <c r="I91" s="194"/>
      <c r="J91" s="194"/>
      <c r="K91" s="195"/>
      <c r="L91" s="198" t="str">
        <f t="shared" si="0"/>
        <v/>
      </c>
      <c r="M91" s="197"/>
      <c r="N91" s="180" t="str">
        <f t="shared" si="1"/>
        <v/>
      </c>
      <c r="O91" s="51"/>
      <c r="P91" s="51"/>
      <c r="Q91" s="51"/>
      <c r="R91" s="51"/>
    </row>
    <row r="92" spans="3:18" s="49" customFormat="1" ht="15" customHeight="1" x14ac:dyDescent="0.25">
      <c r="C92" s="178">
        <v>15</v>
      </c>
      <c r="D92" s="192"/>
      <c r="E92" s="192"/>
      <c r="F92" s="192"/>
      <c r="G92" s="192"/>
      <c r="H92" s="193"/>
      <c r="I92" s="194"/>
      <c r="J92" s="194"/>
      <c r="K92" s="195"/>
      <c r="L92" s="198" t="str">
        <f t="shared" si="0"/>
        <v/>
      </c>
      <c r="M92" s="197"/>
      <c r="N92" s="180" t="str">
        <f t="shared" si="1"/>
        <v/>
      </c>
      <c r="O92" s="50"/>
    </row>
    <row r="93" spans="3:18" s="49" customFormat="1" ht="15" customHeight="1" x14ac:dyDescent="0.25">
      <c r="D93" s="184"/>
      <c r="E93" s="184"/>
      <c r="F93" s="184"/>
      <c r="G93" s="184"/>
      <c r="H93" s="185"/>
      <c r="I93" s="186"/>
      <c r="J93" s="186"/>
      <c r="K93" s="187"/>
      <c r="L93" s="187"/>
      <c r="M93" s="187"/>
      <c r="N93" s="187"/>
      <c r="O93" s="50"/>
    </row>
    <row r="94" spans="3:18" s="49" customFormat="1" ht="15" customHeight="1" x14ac:dyDescent="0.25">
      <c r="D94" s="184"/>
      <c r="E94" s="184"/>
      <c r="F94" s="184"/>
      <c r="G94" s="184"/>
      <c r="H94" s="185"/>
      <c r="I94" s="186"/>
      <c r="J94" s="186"/>
      <c r="K94" s="187"/>
      <c r="L94" s="187"/>
      <c r="M94" s="187"/>
      <c r="N94" s="187"/>
      <c r="O94" s="50"/>
    </row>
    <row r="95" spans="3:18" s="51" customFormat="1" ht="21.75" customHeight="1" thickBot="1" x14ac:dyDescent="0.3">
      <c r="D95" s="388" t="s">
        <v>74</v>
      </c>
      <c r="E95" s="388"/>
      <c r="F95" s="388"/>
      <c r="G95" s="388"/>
      <c r="H95" s="388"/>
      <c r="I95" s="388"/>
      <c r="J95" s="388"/>
      <c r="K95" s="388"/>
      <c r="L95" s="388"/>
      <c r="M95" s="388"/>
      <c r="N95" s="388"/>
      <c r="O95" s="388"/>
      <c r="P95" s="49"/>
    </row>
    <row r="96" spans="3:18" s="51" customFormat="1" ht="15.75" thickTop="1" x14ac:dyDescent="0.25">
      <c r="P96" s="49"/>
      <c r="Q96" s="188"/>
      <c r="R96" s="188"/>
    </row>
    <row r="97" spans="3:18" s="51" customFormat="1" ht="50.1" customHeight="1" x14ac:dyDescent="0.25">
      <c r="D97" s="391" t="s">
        <v>123</v>
      </c>
      <c r="E97" s="391"/>
      <c r="F97" s="13" t="s">
        <v>134</v>
      </c>
      <c r="G97" s="14" t="s">
        <v>133</v>
      </c>
      <c r="H97" s="14" t="s">
        <v>38</v>
      </c>
      <c r="I97" s="15" t="s">
        <v>79</v>
      </c>
    </row>
    <row r="98" spans="3:18" s="51" customFormat="1" ht="39.950000000000003" customHeight="1" x14ac:dyDescent="0.25">
      <c r="D98" s="384" t="s">
        <v>8</v>
      </c>
      <c r="E98" s="385"/>
      <c r="F98" s="24">
        <f>E120</f>
        <v>0</v>
      </c>
      <c r="G98" s="24">
        <f>F120</f>
        <v>0</v>
      </c>
      <c r="H98" s="26">
        <f>$G$19</f>
        <v>0</v>
      </c>
      <c r="I98" s="24">
        <f>G98*H98</f>
        <v>0</v>
      </c>
    </row>
    <row r="99" spans="3:18" s="51" customFormat="1" ht="39.950000000000003" customHeight="1" x14ac:dyDescent="0.25">
      <c r="D99" s="384" t="s">
        <v>52</v>
      </c>
      <c r="E99" s="385"/>
      <c r="F99" s="24">
        <f>G120</f>
        <v>0</v>
      </c>
      <c r="G99" s="24">
        <f>H120</f>
        <v>0</v>
      </c>
      <c r="H99" s="26">
        <f t="shared" ref="H99:H105" si="2">$G$19</f>
        <v>0</v>
      </c>
      <c r="I99" s="24">
        <f t="shared" ref="I99:I104" si="3">G99*H99</f>
        <v>0</v>
      </c>
    </row>
    <row r="100" spans="3:18" s="51" customFormat="1" ht="39.950000000000003" customHeight="1" x14ac:dyDescent="0.25">
      <c r="D100" s="384" t="s">
        <v>12</v>
      </c>
      <c r="E100" s="385"/>
      <c r="F100" s="24">
        <f>I120</f>
        <v>0</v>
      </c>
      <c r="G100" s="24">
        <f>J120</f>
        <v>0</v>
      </c>
      <c r="H100" s="26">
        <f t="shared" si="2"/>
        <v>0</v>
      </c>
      <c r="I100" s="24">
        <f t="shared" si="3"/>
        <v>0</v>
      </c>
    </row>
    <row r="101" spans="3:18" s="51" customFormat="1" ht="39.950000000000003" customHeight="1" x14ac:dyDescent="0.25">
      <c r="D101" s="384" t="s">
        <v>53</v>
      </c>
      <c r="E101" s="385"/>
      <c r="F101" s="24">
        <f>K120</f>
        <v>0</v>
      </c>
      <c r="G101" s="24">
        <f>L120</f>
        <v>0</v>
      </c>
      <c r="H101" s="26">
        <f t="shared" si="2"/>
        <v>0</v>
      </c>
      <c r="I101" s="24">
        <f t="shared" si="3"/>
        <v>0</v>
      </c>
    </row>
    <row r="102" spans="3:18" s="51" customFormat="1" ht="39.950000000000003" customHeight="1" x14ac:dyDescent="0.25">
      <c r="D102" s="384" t="s">
        <v>9</v>
      </c>
      <c r="E102" s="385"/>
      <c r="F102" s="24">
        <f>M120</f>
        <v>0</v>
      </c>
      <c r="G102" s="24">
        <f>N120</f>
        <v>0</v>
      </c>
      <c r="H102" s="26">
        <f t="shared" si="2"/>
        <v>0</v>
      </c>
      <c r="I102" s="24">
        <f t="shared" si="3"/>
        <v>0</v>
      </c>
    </row>
    <row r="103" spans="3:18" s="51" customFormat="1" ht="39.950000000000003" customHeight="1" x14ac:dyDescent="0.25">
      <c r="D103" s="384" t="s">
        <v>149</v>
      </c>
      <c r="E103" s="385"/>
      <c r="F103" s="24">
        <f>O120</f>
        <v>0</v>
      </c>
      <c r="G103" s="24">
        <f>P120</f>
        <v>0</v>
      </c>
      <c r="H103" s="26">
        <f t="shared" si="2"/>
        <v>0</v>
      </c>
      <c r="I103" s="24">
        <f t="shared" si="3"/>
        <v>0</v>
      </c>
    </row>
    <row r="104" spans="3:18" s="51" customFormat="1" ht="39.950000000000003" customHeight="1" x14ac:dyDescent="0.25">
      <c r="D104" s="384" t="s">
        <v>26</v>
      </c>
      <c r="E104" s="385"/>
      <c r="F104" s="24">
        <f>G104</f>
        <v>0</v>
      </c>
      <c r="G104" s="120"/>
      <c r="H104" s="26">
        <f t="shared" si="2"/>
        <v>0</v>
      </c>
      <c r="I104" s="24">
        <f t="shared" si="3"/>
        <v>0</v>
      </c>
    </row>
    <row r="105" spans="3:18" s="51" customFormat="1" ht="39.950000000000003" customHeight="1" x14ac:dyDescent="0.25">
      <c r="D105" s="389" t="s">
        <v>2</v>
      </c>
      <c r="E105" s="390"/>
      <c r="F105" s="25">
        <f>ROUND(SUM(F98:F104),3)</f>
        <v>0</v>
      </c>
      <c r="G105" s="25">
        <f>ROUND(SUM(G98:G104),3)</f>
        <v>0</v>
      </c>
      <c r="H105" s="27">
        <f t="shared" si="2"/>
        <v>0</v>
      </c>
      <c r="I105" s="25">
        <f>ROUND(SUM(I98:I104),3)</f>
        <v>0</v>
      </c>
    </row>
    <row r="106" spans="3:18" s="51" customFormat="1" ht="15" x14ac:dyDescent="0.25">
      <c r="P106" s="49"/>
      <c r="Q106" s="383"/>
      <c r="R106" s="383"/>
    </row>
    <row r="107" spans="3:18" s="51" customFormat="1" ht="15" x14ac:dyDescent="0.25">
      <c r="P107" s="49"/>
      <c r="Q107" s="189"/>
      <c r="R107" s="189"/>
    </row>
    <row r="108" spans="3:18" s="45" customFormat="1" ht="39.75" customHeight="1" x14ac:dyDescent="0.25">
      <c r="C108" s="321" t="s">
        <v>70</v>
      </c>
      <c r="D108" s="321"/>
      <c r="E108" s="386" t="s">
        <v>65</v>
      </c>
      <c r="F108" s="386"/>
      <c r="G108" s="386" t="s">
        <v>152</v>
      </c>
      <c r="H108" s="386"/>
      <c r="I108" s="386" t="s">
        <v>66</v>
      </c>
      <c r="J108" s="386"/>
      <c r="K108" s="386" t="s">
        <v>67</v>
      </c>
      <c r="L108" s="386"/>
      <c r="M108" s="386" t="s">
        <v>68</v>
      </c>
      <c r="N108" s="386"/>
      <c r="O108" s="386" t="s">
        <v>146</v>
      </c>
      <c r="P108" s="386"/>
      <c r="Q108" s="72"/>
      <c r="R108" s="72"/>
    </row>
    <row r="109" spans="3:18" s="45" customFormat="1" ht="41.25" customHeight="1" x14ac:dyDescent="0.25">
      <c r="C109" s="319" t="s">
        <v>69</v>
      </c>
      <c r="D109" s="319"/>
      <c r="E109" s="22" t="s">
        <v>71</v>
      </c>
      <c r="F109" s="22" t="s">
        <v>72</v>
      </c>
      <c r="G109" s="22" t="s">
        <v>71</v>
      </c>
      <c r="H109" s="22" t="s">
        <v>72</v>
      </c>
      <c r="I109" s="22" t="s">
        <v>73</v>
      </c>
      <c r="J109" s="22" t="s">
        <v>72</v>
      </c>
      <c r="K109" s="22" t="s">
        <v>71</v>
      </c>
      <c r="L109" s="22" t="s">
        <v>72</v>
      </c>
      <c r="M109" s="22" t="s">
        <v>71</v>
      </c>
      <c r="N109" s="22" t="s">
        <v>72</v>
      </c>
      <c r="O109" s="22" t="s">
        <v>71</v>
      </c>
      <c r="P109" s="22" t="s">
        <v>72</v>
      </c>
      <c r="Q109" s="393"/>
      <c r="R109" s="393"/>
    </row>
    <row r="110" spans="3:18" s="45" customFormat="1" ht="18.75" x14ac:dyDescent="0.25">
      <c r="C110" s="392" t="str">
        <f>CONCATENATE("PT 1-", F22)</f>
        <v>PT 1-</v>
      </c>
      <c r="D110" s="392"/>
      <c r="E110" s="131">
        <f>H24</f>
        <v>0</v>
      </c>
      <c r="F110" s="131">
        <f>I24</f>
        <v>0</v>
      </c>
      <c r="G110" s="131">
        <f>H25</f>
        <v>0</v>
      </c>
      <c r="H110" s="131">
        <f>I25</f>
        <v>0</v>
      </c>
      <c r="I110" s="131">
        <f>H26</f>
        <v>0</v>
      </c>
      <c r="J110" s="131">
        <f>I26</f>
        <v>0</v>
      </c>
      <c r="K110" s="131">
        <f>H27</f>
        <v>0</v>
      </c>
      <c r="L110" s="131">
        <f>I27</f>
        <v>0</v>
      </c>
      <c r="M110" s="131">
        <f>H28</f>
        <v>0</v>
      </c>
      <c r="N110" s="131">
        <f>I28</f>
        <v>0</v>
      </c>
      <c r="O110" s="131">
        <f>H29</f>
        <v>0</v>
      </c>
      <c r="P110" s="131">
        <f>I29</f>
        <v>0</v>
      </c>
      <c r="Q110" s="72"/>
      <c r="R110" s="72"/>
    </row>
    <row r="111" spans="3:18" s="45" customFormat="1" ht="18.75" customHeight="1" x14ac:dyDescent="0.25">
      <c r="C111" s="392" t="str">
        <f>CONCATENATE("PT 2-", L22)</f>
        <v>PT 2-</v>
      </c>
      <c r="D111" s="392"/>
      <c r="E111" s="131">
        <f>N24</f>
        <v>0</v>
      </c>
      <c r="F111" s="131">
        <f>O24</f>
        <v>0</v>
      </c>
      <c r="G111" s="131">
        <f>N25</f>
        <v>0</v>
      </c>
      <c r="H111" s="131">
        <f>O25</f>
        <v>0</v>
      </c>
      <c r="I111" s="131">
        <f>N26</f>
        <v>0</v>
      </c>
      <c r="J111" s="131">
        <f>O26</f>
        <v>0</v>
      </c>
      <c r="K111" s="131">
        <f>N27</f>
        <v>0</v>
      </c>
      <c r="L111" s="131">
        <f>O27</f>
        <v>0</v>
      </c>
      <c r="M111" s="131">
        <f>N28</f>
        <v>0</v>
      </c>
      <c r="N111" s="131">
        <f>O28</f>
        <v>0</v>
      </c>
      <c r="O111" s="131">
        <f>N29</f>
        <v>0</v>
      </c>
      <c r="P111" s="131">
        <f>O29</f>
        <v>0</v>
      </c>
      <c r="Q111" s="393"/>
      <c r="R111" s="393"/>
    </row>
    <row r="112" spans="3:18" s="45" customFormat="1" ht="18.75" customHeight="1" x14ac:dyDescent="0.25">
      <c r="C112" s="392" t="str">
        <f>CONCATENATE("PT 3-", F33)</f>
        <v>PT 3-</v>
      </c>
      <c r="D112" s="392"/>
      <c r="E112" s="131">
        <f>H35</f>
        <v>0</v>
      </c>
      <c r="F112" s="131">
        <f>I35</f>
        <v>0</v>
      </c>
      <c r="G112" s="131">
        <f>H36</f>
        <v>0</v>
      </c>
      <c r="H112" s="131">
        <f>I36</f>
        <v>0</v>
      </c>
      <c r="I112" s="131">
        <f>H37</f>
        <v>0</v>
      </c>
      <c r="J112" s="131">
        <f>I37</f>
        <v>0</v>
      </c>
      <c r="K112" s="131">
        <f>H38</f>
        <v>0</v>
      </c>
      <c r="L112" s="131">
        <f>I38</f>
        <v>0</v>
      </c>
      <c r="M112" s="131">
        <f>H39</f>
        <v>0</v>
      </c>
      <c r="N112" s="131">
        <f>I39</f>
        <v>0</v>
      </c>
      <c r="O112" s="131">
        <f>H40</f>
        <v>0</v>
      </c>
      <c r="P112" s="131">
        <f>I40</f>
        <v>0</v>
      </c>
      <c r="Q112" s="72"/>
      <c r="R112" s="72"/>
    </row>
    <row r="113" spans="3:18" s="45" customFormat="1" ht="15" customHeight="1" x14ac:dyDescent="0.25">
      <c r="C113" s="392" t="str">
        <f>CONCATENATE("PT 4-", L33)</f>
        <v>PT 4-</v>
      </c>
      <c r="D113" s="392"/>
      <c r="E113" s="131">
        <f>N35</f>
        <v>0</v>
      </c>
      <c r="F113" s="131">
        <f>O35</f>
        <v>0</v>
      </c>
      <c r="G113" s="131">
        <f>N36</f>
        <v>0</v>
      </c>
      <c r="H113" s="131">
        <f>O36</f>
        <v>0</v>
      </c>
      <c r="I113" s="131">
        <f>N37</f>
        <v>0</v>
      </c>
      <c r="J113" s="131">
        <f>O37</f>
        <v>0</v>
      </c>
      <c r="K113" s="131">
        <f>N38</f>
        <v>0</v>
      </c>
      <c r="L113" s="131">
        <f>O38</f>
        <v>0</v>
      </c>
      <c r="M113" s="131">
        <f>N39</f>
        <v>0</v>
      </c>
      <c r="N113" s="131">
        <f>O39</f>
        <v>0</v>
      </c>
      <c r="O113" s="131">
        <f>N40</f>
        <v>0</v>
      </c>
      <c r="P113" s="131">
        <f>O40</f>
        <v>0</v>
      </c>
      <c r="Q113" s="393"/>
      <c r="R113" s="393"/>
    </row>
    <row r="114" spans="3:18" s="45" customFormat="1" ht="18.75" customHeight="1" x14ac:dyDescent="0.25">
      <c r="C114" s="392" t="str">
        <f>CONCATENATE("PT 5-", F43)</f>
        <v>PT 5-</v>
      </c>
      <c r="D114" s="392"/>
      <c r="E114" s="131">
        <f>H45</f>
        <v>0</v>
      </c>
      <c r="F114" s="131">
        <f>I45</f>
        <v>0</v>
      </c>
      <c r="G114" s="131">
        <f>H46</f>
        <v>0</v>
      </c>
      <c r="H114" s="131">
        <f>I46</f>
        <v>0</v>
      </c>
      <c r="I114" s="131">
        <f>H47</f>
        <v>0</v>
      </c>
      <c r="J114" s="131">
        <f>I47</f>
        <v>0</v>
      </c>
      <c r="K114" s="131">
        <f>H48</f>
        <v>0</v>
      </c>
      <c r="L114" s="131">
        <f>I48</f>
        <v>0</v>
      </c>
      <c r="M114" s="131">
        <f>H49</f>
        <v>0</v>
      </c>
      <c r="N114" s="131">
        <f>I49</f>
        <v>0</v>
      </c>
      <c r="O114" s="131">
        <f>H50</f>
        <v>0</v>
      </c>
      <c r="P114" s="131">
        <f>I50</f>
        <v>0</v>
      </c>
      <c r="Q114" s="72"/>
      <c r="R114" s="72"/>
    </row>
    <row r="115" spans="3:18" s="45" customFormat="1" ht="18.75" customHeight="1" x14ac:dyDescent="0.25">
      <c r="C115" s="392" t="str">
        <f>CONCATENATE("PT 6-", L43)</f>
        <v>PT 6-</v>
      </c>
      <c r="D115" s="392"/>
      <c r="E115" s="131">
        <f>N45</f>
        <v>0</v>
      </c>
      <c r="F115" s="131">
        <f>O45</f>
        <v>0</v>
      </c>
      <c r="G115" s="131">
        <f>N46</f>
        <v>0</v>
      </c>
      <c r="H115" s="131">
        <f>O46</f>
        <v>0</v>
      </c>
      <c r="I115" s="131">
        <f>N47</f>
        <v>0</v>
      </c>
      <c r="J115" s="131">
        <f>O47</f>
        <v>0</v>
      </c>
      <c r="K115" s="131">
        <f>N48</f>
        <v>0</v>
      </c>
      <c r="L115" s="131">
        <f>O48</f>
        <v>0</v>
      </c>
      <c r="M115" s="131">
        <f>N49</f>
        <v>0</v>
      </c>
      <c r="N115" s="131">
        <f>O49</f>
        <v>0</v>
      </c>
      <c r="O115" s="131">
        <f>N50</f>
        <v>0</v>
      </c>
      <c r="P115" s="131">
        <f>O50</f>
        <v>0</v>
      </c>
      <c r="Q115" s="393"/>
      <c r="R115" s="393"/>
    </row>
    <row r="116" spans="3:18" s="45" customFormat="1" ht="18.75" customHeight="1" x14ac:dyDescent="0.25">
      <c r="C116" s="392" t="str">
        <f>CONCATENATE("PT 7-", F53)</f>
        <v>PT 7-</v>
      </c>
      <c r="D116" s="392"/>
      <c r="E116" s="131">
        <f>H55</f>
        <v>0</v>
      </c>
      <c r="F116" s="131">
        <f>I55</f>
        <v>0</v>
      </c>
      <c r="G116" s="131">
        <f>H56</f>
        <v>0</v>
      </c>
      <c r="H116" s="131">
        <f>I56</f>
        <v>0</v>
      </c>
      <c r="I116" s="131">
        <f>H57</f>
        <v>0</v>
      </c>
      <c r="J116" s="131">
        <f>I57</f>
        <v>0</v>
      </c>
      <c r="K116" s="131">
        <f>H58</f>
        <v>0</v>
      </c>
      <c r="L116" s="131">
        <f>I58</f>
        <v>0</v>
      </c>
      <c r="M116" s="131">
        <f>H59</f>
        <v>0</v>
      </c>
      <c r="N116" s="131">
        <f>I59</f>
        <v>0</v>
      </c>
      <c r="O116" s="131">
        <f>H60</f>
        <v>0</v>
      </c>
      <c r="P116" s="131">
        <f>I60</f>
        <v>0</v>
      </c>
      <c r="Q116" s="72"/>
      <c r="R116" s="72"/>
    </row>
    <row r="117" spans="3:18" s="45" customFormat="1" ht="18.75" customHeight="1" x14ac:dyDescent="0.25">
      <c r="C117" s="392" t="str">
        <f>CONCATENATE("PT 8-", L53)</f>
        <v>PT 8-</v>
      </c>
      <c r="D117" s="392"/>
      <c r="E117" s="131">
        <f>N55</f>
        <v>0</v>
      </c>
      <c r="F117" s="131">
        <f>O55</f>
        <v>0</v>
      </c>
      <c r="G117" s="131">
        <f>N56</f>
        <v>0</v>
      </c>
      <c r="H117" s="131">
        <f>O56</f>
        <v>0</v>
      </c>
      <c r="I117" s="131">
        <f>N57</f>
        <v>0</v>
      </c>
      <c r="J117" s="131">
        <f>O57</f>
        <v>0</v>
      </c>
      <c r="K117" s="131">
        <f>N58</f>
        <v>0</v>
      </c>
      <c r="L117" s="131">
        <f>O58</f>
        <v>0</v>
      </c>
      <c r="M117" s="131">
        <f>N59</f>
        <v>0</v>
      </c>
      <c r="N117" s="131">
        <f>O59</f>
        <v>0</v>
      </c>
      <c r="O117" s="131">
        <f>N60</f>
        <v>0</v>
      </c>
      <c r="P117" s="131">
        <f>O60</f>
        <v>0</v>
      </c>
      <c r="Q117" s="393"/>
      <c r="R117" s="393"/>
    </row>
    <row r="118" spans="3:18" s="45" customFormat="1" ht="18.75" x14ac:dyDescent="0.25">
      <c r="C118" s="392" t="str">
        <f>CONCATENATE("PT 9-", F64)</f>
        <v>PT 9-</v>
      </c>
      <c r="D118" s="392"/>
      <c r="E118" s="131">
        <f>H66</f>
        <v>0</v>
      </c>
      <c r="F118" s="131">
        <f>I66</f>
        <v>0</v>
      </c>
      <c r="G118" s="131">
        <f>H67</f>
        <v>0</v>
      </c>
      <c r="H118" s="131">
        <f>I67</f>
        <v>0</v>
      </c>
      <c r="I118" s="131">
        <f>H68</f>
        <v>0</v>
      </c>
      <c r="J118" s="131">
        <f>I68</f>
        <v>0</v>
      </c>
      <c r="K118" s="131">
        <f>H69</f>
        <v>0</v>
      </c>
      <c r="L118" s="131">
        <f>I69</f>
        <v>0</v>
      </c>
      <c r="M118" s="131">
        <f>H70</f>
        <v>0</v>
      </c>
      <c r="N118" s="131">
        <f>I70</f>
        <v>0</v>
      </c>
      <c r="O118" s="131">
        <f>H71</f>
        <v>0</v>
      </c>
      <c r="P118" s="131">
        <f>I71</f>
        <v>0</v>
      </c>
      <c r="Q118" s="72"/>
      <c r="R118" s="72"/>
    </row>
    <row r="119" spans="3:18" s="45" customFormat="1" ht="18.75" x14ac:dyDescent="0.25">
      <c r="C119" s="392" t="str">
        <f>CONCATENATE("PT 10-", L64)</f>
        <v>PT 10-</v>
      </c>
      <c r="D119" s="392"/>
      <c r="E119" s="131">
        <f>N66</f>
        <v>0</v>
      </c>
      <c r="F119" s="131">
        <f>O66</f>
        <v>0</v>
      </c>
      <c r="G119" s="131">
        <f>N67</f>
        <v>0</v>
      </c>
      <c r="H119" s="131">
        <f>O67</f>
        <v>0</v>
      </c>
      <c r="I119" s="131">
        <f>N68</f>
        <v>0</v>
      </c>
      <c r="J119" s="131">
        <f>O68</f>
        <v>0</v>
      </c>
      <c r="K119" s="131">
        <f>N69</f>
        <v>0</v>
      </c>
      <c r="L119" s="131">
        <f>O69</f>
        <v>0</v>
      </c>
      <c r="M119" s="131">
        <f>N69</f>
        <v>0</v>
      </c>
      <c r="N119" s="131">
        <f>O70</f>
        <v>0</v>
      </c>
      <c r="O119" s="131">
        <f>N71</f>
        <v>0</v>
      </c>
      <c r="P119" s="131">
        <f>O71</f>
        <v>0</v>
      </c>
      <c r="Q119" s="393"/>
      <c r="R119" s="393"/>
    </row>
    <row r="120" spans="3:18" s="52" customFormat="1" ht="18.75" x14ac:dyDescent="0.25">
      <c r="C120" s="387" t="s">
        <v>2</v>
      </c>
      <c r="D120" s="387"/>
      <c r="E120" s="25">
        <f>ROUND(SUM(E110:E119),3)</f>
        <v>0</v>
      </c>
      <c r="F120" s="25">
        <f>ROUND(SUM(F110:F119),3)</f>
        <v>0</v>
      </c>
      <c r="G120" s="25">
        <f t="shared" ref="G120:P120" si="4">ROUND(SUM(G110:G119),3)</f>
        <v>0</v>
      </c>
      <c r="H120" s="25">
        <f t="shared" si="4"/>
        <v>0</v>
      </c>
      <c r="I120" s="25">
        <f t="shared" si="4"/>
        <v>0</v>
      </c>
      <c r="J120" s="25">
        <f t="shared" si="4"/>
        <v>0</v>
      </c>
      <c r="K120" s="25">
        <f t="shared" si="4"/>
        <v>0</v>
      </c>
      <c r="L120" s="25">
        <f t="shared" si="4"/>
        <v>0</v>
      </c>
      <c r="M120" s="25">
        <f t="shared" si="4"/>
        <v>0</v>
      </c>
      <c r="N120" s="25">
        <f t="shared" si="4"/>
        <v>0</v>
      </c>
      <c r="O120" s="25">
        <f t="shared" si="4"/>
        <v>0</v>
      </c>
      <c r="P120" s="25">
        <f t="shared" si="4"/>
        <v>0</v>
      </c>
      <c r="Q120" s="72"/>
      <c r="R120" s="72"/>
    </row>
    <row r="121" spans="3:18" s="45" customFormat="1" ht="15" x14ac:dyDescent="0.25">
      <c r="C121" s="51"/>
      <c r="D121" s="51"/>
      <c r="E121" s="51"/>
      <c r="F121" s="51"/>
      <c r="G121" s="51"/>
      <c r="H121" s="51"/>
      <c r="I121" s="51"/>
      <c r="J121" s="51"/>
      <c r="K121" s="51"/>
      <c r="L121" s="51"/>
      <c r="M121" s="51"/>
      <c r="N121" s="51"/>
      <c r="O121" s="51"/>
      <c r="P121" s="51"/>
      <c r="Q121" s="393"/>
      <c r="R121" s="393"/>
    </row>
    <row r="122" spans="3:18" s="45" customFormat="1" ht="15" x14ac:dyDescent="0.25">
      <c r="C122" s="51"/>
      <c r="D122" s="51"/>
      <c r="E122" s="51"/>
      <c r="F122" s="51"/>
      <c r="G122" s="51"/>
      <c r="H122" s="51"/>
      <c r="I122" s="51"/>
      <c r="J122" s="51"/>
      <c r="K122" s="51"/>
      <c r="L122" s="51"/>
      <c r="M122" s="51"/>
      <c r="N122" s="51"/>
      <c r="O122" s="51"/>
      <c r="P122" s="51"/>
      <c r="Q122" s="72"/>
      <c r="R122" s="72"/>
    </row>
    <row r="123" spans="3:18" s="45" customFormat="1" ht="50.1" customHeight="1" x14ac:dyDescent="0.25">
      <c r="C123" s="321" t="s">
        <v>69</v>
      </c>
      <c r="D123" s="321"/>
      <c r="E123" s="21" t="s">
        <v>132</v>
      </c>
      <c r="F123" s="12" t="s">
        <v>133</v>
      </c>
      <c r="G123" s="12" t="s">
        <v>38</v>
      </c>
      <c r="H123" s="12" t="s">
        <v>78</v>
      </c>
      <c r="I123" s="51"/>
      <c r="J123" s="51"/>
      <c r="K123" s="51"/>
      <c r="L123" s="51"/>
      <c r="M123" s="51"/>
      <c r="N123" s="51"/>
      <c r="O123" s="51"/>
      <c r="P123" s="51"/>
      <c r="Q123" s="393"/>
      <c r="R123" s="393"/>
    </row>
    <row r="124" spans="3:18" s="45" customFormat="1" ht="24.95" customHeight="1" x14ac:dyDescent="0.25">
      <c r="C124" s="392" t="str">
        <f t="shared" ref="C124:C133" si="5">C110</f>
        <v>PT 1-</v>
      </c>
      <c r="D124" s="392"/>
      <c r="E124" s="131">
        <f t="shared" ref="E124:F133" si="6">E110+G110+I110+K110+M110+O110</f>
        <v>0</v>
      </c>
      <c r="F124" s="131">
        <f t="shared" si="6"/>
        <v>0</v>
      </c>
      <c r="G124" s="132" t="str">
        <f>IF(E124&lt;&gt;0,$G$19,"")</f>
        <v/>
      </c>
      <c r="H124" s="131" t="str">
        <f>IF(E124&lt;&gt;0,F124*$G$19,"")</f>
        <v/>
      </c>
      <c r="I124" s="51"/>
      <c r="J124" s="51"/>
      <c r="K124" s="51"/>
      <c r="L124" s="51"/>
      <c r="M124" s="51"/>
      <c r="N124" s="51"/>
      <c r="O124" s="51"/>
      <c r="P124" s="51"/>
    </row>
    <row r="125" spans="3:18" s="45" customFormat="1" ht="24.95" customHeight="1" x14ac:dyDescent="0.25">
      <c r="C125" s="392" t="str">
        <f t="shared" si="5"/>
        <v>PT 2-</v>
      </c>
      <c r="D125" s="392"/>
      <c r="E125" s="131">
        <f t="shared" si="6"/>
        <v>0</v>
      </c>
      <c r="F125" s="131">
        <f t="shared" si="6"/>
        <v>0</v>
      </c>
      <c r="G125" s="132" t="str">
        <f t="shared" ref="G125:G134" si="7">IF(E125&lt;&gt;0,$G$19,"")</f>
        <v/>
      </c>
      <c r="H125" s="131" t="str">
        <f t="shared" ref="H125:H134" si="8">IF(E125&lt;&gt;0,F125*$G$19,"")</f>
        <v/>
      </c>
      <c r="I125" s="51"/>
      <c r="J125" s="51"/>
      <c r="K125" s="51"/>
      <c r="L125" s="51"/>
      <c r="M125" s="51"/>
      <c r="N125" s="51"/>
      <c r="O125" s="51"/>
      <c r="P125" s="51"/>
    </row>
    <row r="126" spans="3:18" s="45" customFormat="1" ht="24.95" customHeight="1" x14ac:dyDescent="0.25">
      <c r="C126" s="392" t="str">
        <f t="shared" si="5"/>
        <v>PT 3-</v>
      </c>
      <c r="D126" s="392"/>
      <c r="E126" s="131">
        <f t="shared" si="6"/>
        <v>0</v>
      </c>
      <c r="F126" s="131">
        <f t="shared" si="6"/>
        <v>0</v>
      </c>
      <c r="G126" s="132" t="str">
        <f t="shared" si="7"/>
        <v/>
      </c>
      <c r="H126" s="131" t="str">
        <f t="shared" si="8"/>
        <v/>
      </c>
      <c r="I126" s="51"/>
      <c r="J126" s="51"/>
      <c r="K126" s="51"/>
      <c r="L126" s="51"/>
      <c r="M126" s="51"/>
      <c r="N126" s="51"/>
      <c r="O126" s="51"/>
      <c r="P126" s="51"/>
    </row>
    <row r="127" spans="3:18" s="45" customFormat="1" ht="24.95" customHeight="1" x14ac:dyDescent="0.25">
      <c r="C127" s="392" t="str">
        <f t="shared" si="5"/>
        <v>PT 4-</v>
      </c>
      <c r="D127" s="392"/>
      <c r="E127" s="131">
        <f t="shared" si="6"/>
        <v>0</v>
      </c>
      <c r="F127" s="131">
        <f t="shared" si="6"/>
        <v>0</v>
      </c>
      <c r="G127" s="132" t="str">
        <f t="shared" si="7"/>
        <v/>
      </c>
      <c r="H127" s="131" t="str">
        <f t="shared" si="8"/>
        <v/>
      </c>
      <c r="I127" s="51"/>
      <c r="J127" s="51"/>
      <c r="K127" s="51"/>
      <c r="L127" s="51"/>
      <c r="M127" s="51"/>
      <c r="N127" s="51"/>
      <c r="O127" s="51"/>
      <c r="P127" s="51"/>
    </row>
    <row r="128" spans="3:18" s="45" customFormat="1" ht="24.95" customHeight="1" x14ac:dyDescent="0.25">
      <c r="C128" s="392" t="str">
        <f t="shared" si="5"/>
        <v>PT 5-</v>
      </c>
      <c r="D128" s="392"/>
      <c r="E128" s="131">
        <f t="shared" si="6"/>
        <v>0</v>
      </c>
      <c r="F128" s="131">
        <f t="shared" si="6"/>
        <v>0</v>
      </c>
      <c r="G128" s="132" t="str">
        <f t="shared" si="7"/>
        <v/>
      </c>
      <c r="H128" s="131" t="str">
        <f t="shared" si="8"/>
        <v/>
      </c>
      <c r="I128" s="51"/>
      <c r="J128" s="51"/>
      <c r="K128" s="51"/>
      <c r="L128" s="51"/>
      <c r="M128" s="51"/>
      <c r="N128" s="51"/>
      <c r="O128" s="51"/>
      <c r="P128" s="51"/>
    </row>
    <row r="129" spans="3:16" s="45" customFormat="1" ht="24.95" customHeight="1" x14ac:dyDescent="0.25">
      <c r="C129" s="392" t="str">
        <f t="shared" si="5"/>
        <v>PT 6-</v>
      </c>
      <c r="D129" s="392"/>
      <c r="E129" s="131">
        <f t="shared" si="6"/>
        <v>0</v>
      </c>
      <c r="F129" s="131">
        <f t="shared" si="6"/>
        <v>0</v>
      </c>
      <c r="G129" s="132" t="str">
        <f t="shared" si="7"/>
        <v/>
      </c>
      <c r="H129" s="131" t="str">
        <f t="shared" si="8"/>
        <v/>
      </c>
      <c r="I129" s="51"/>
      <c r="J129" s="51"/>
      <c r="K129" s="51"/>
      <c r="L129" s="51"/>
      <c r="M129" s="51"/>
      <c r="N129" s="51"/>
      <c r="O129" s="51"/>
      <c r="P129" s="51"/>
    </row>
    <row r="130" spans="3:16" s="45" customFormat="1" ht="24.95" customHeight="1" x14ac:dyDescent="0.25">
      <c r="C130" s="392" t="str">
        <f t="shared" si="5"/>
        <v>PT 7-</v>
      </c>
      <c r="D130" s="392"/>
      <c r="E130" s="131">
        <f t="shared" si="6"/>
        <v>0</v>
      </c>
      <c r="F130" s="131">
        <f t="shared" si="6"/>
        <v>0</v>
      </c>
      <c r="G130" s="132" t="str">
        <f t="shared" si="7"/>
        <v/>
      </c>
      <c r="H130" s="131" t="str">
        <f t="shared" si="8"/>
        <v/>
      </c>
      <c r="I130" s="51"/>
      <c r="J130" s="51"/>
      <c r="K130" s="51"/>
      <c r="L130" s="51"/>
      <c r="M130" s="51"/>
      <c r="N130" s="51"/>
      <c r="O130" s="51"/>
      <c r="P130" s="51"/>
    </row>
    <row r="131" spans="3:16" s="45" customFormat="1" ht="24.95" customHeight="1" x14ac:dyDescent="0.25">
      <c r="C131" s="392" t="str">
        <f t="shared" si="5"/>
        <v>PT 8-</v>
      </c>
      <c r="D131" s="392"/>
      <c r="E131" s="131">
        <f t="shared" si="6"/>
        <v>0</v>
      </c>
      <c r="F131" s="131">
        <f t="shared" si="6"/>
        <v>0</v>
      </c>
      <c r="G131" s="132" t="str">
        <f t="shared" si="7"/>
        <v/>
      </c>
      <c r="H131" s="131" t="str">
        <f t="shared" si="8"/>
        <v/>
      </c>
      <c r="I131" s="51"/>
      <c r="J131" s="51"/>
      <c r="K131" s="51"/>
      <c r="L131" s="51"/>
      <c r="M131" s="51"/>
      <c r="N131" s="51"/>
      <c r="O131" s="51"/>
      <c r="P131" s="51"/>
    </row>
    <row r="132" spans="3:16" s="45" customFormat="1" ht="24.95" customHeight="1" x14ac:dyDescent="0.25">
      <c r="C132" s="392" t="str">
        <f t="shared" si="5"/>
        <v>PT 9-</v>
      </c>
      <c r="D132" s="392"/>
      <c r="E132" s="131">
        <f t="shared" si="6"/>
        <v>0</v>
      </c>
      <c r="F132" s="131">
        <f t="shared" si="6"/>
        <v>0</v>
      </c>
      <c r="G132" s="132" t="str">
        <f t="shared" si="7"/>
        <v/>
      </c>
      <c r="H132" s="131" t="str">
        <f t="shared" si="8"/>
        <v/>
      </c>
      <c r="I132" s="51"/>
      <c r="J132" s="51"/>
      <c r="K132" s="51"/>
      <c r="L132" s="51"/>
      <c r="M132" s="51"/>
      <c r="N132" s="51"/>
      <c r="O132" s="51"/>
      <c r="P132" s="51"/>
    </row>
    <row r="133" spans="3:16" s="45" customFormat="1" ht="24.95" customHeight="1" x14ac:dyDescent="0.25">
      <c r="C133" s="392" t="str">
        <f t="shared" si="5"/>
        <v>PT 10-</v>
      </c>
      <c r="D133" s="392"/>
      <c r="E133" s="131">
        <f t="shared" si="6"/>
        <v>0</v>
      </c>
      <c r="F133" s="131">
        <f t="shared" si="6"/>
        <v>0</v>
      </c>
      <c r="G133" s="132" t="str">
        <f t="shared" si="7"/>
        <v/>
      </c>
      <c r="H133" s="131" t="str">
        <f t="shared" si="8"/>
        <v/>
      </c>
      <c r="I133" s="51"/>
      <c r="J133" s="51"/>
      <c r="K133" s="51"/>
      <c r="L133" s="51"/>
      <c r="M133" s="51"/>
      <c r="N133" s="51"/>
      <c r="O133" s="51"/>
      <c r="P133" s="51"/>
    </row>
    <row r="134" spans="3:16" s="78" customFormat="1" ht="24.95" customHeight="1" x14ac:dyDescent="0.25">
      <c r="C134" s="322" t="s">
        <v>147</v>
      </c>
      <c r="D134" s="322"/>
      <c r="E134" s="131">
        <f>F104</f>
        <v>0</v>
      </c>
      <c r="F134" s="131">
        <f>G104</f>
        <v>0</v>
      </c>
      <c r="G134" s="132" t="str">
        <f t="shared" si="7"/>
        <v/>
      </c>
      <c r="H134" s="131" t="str">
        <f t="shared" si="8"/>
        <v/>
      </c>
      <c r="I134" s="77"/>
      <c r="J134" s="77"/>
      <c r="K134" s="77"/>
      <c r="L134" s="77"/>
      <c r="M134" s="77"/>
      <c r="N134" s="77"/>
      <c r="O134" s="77"/>
      <c r="P134" s="77"/>
    </row>
    <row r="135" spans="3:16" s="45" customFormat="1" ht="24.95" customHeight="1" x14ac:dyDescent="0.25">
      <c r="C135" s="320" t="s">
        <v>2</v>
      </c>
      <c r="D135" s="320"/>
      <c r="E135" s="25">
        <f>ROUND(SUM(E124:E134),3)</f>
        <v>0</v>
      </c>
      <c r="F135" s="25">
        <f>ROUND(SUM(F124:F134),3)</f>
        <v>0</v>
      </c>
      <c r="G135" s="27">
        <f t="shared" ref="G135" si="9">$G$19</f>
        <v>0</v>
      </c>
      <c r="H135" s="25">
        <f>ROUND(SUM(H124:H134),3)</f>
        <v>0</v>
      </c>
      <c r="I135" s="51"/>
      <c r="J135" s="51"/>
      <c r="K135" s="51"/>
      <c r="L135" s="51"/>
      <c r="M135" s="51"/>
      <c r="N135" s="51"/>
      <c r="O135" s="51"/>
      <c r="P135" s="51"/>
    </row>
    <row r="136" spans="3:16" s="45" customFormat="1" ht="15" x14ac:dyDescent="0.25">
      <c r="D136" s="51"/>
      <c r="E136" s="51"/>
      <c r="F136" s="51"/>
      <c r="G136" s="51"/>
      <c r="H136" s="51"/>
      <c r="I136" s="51"/>
      <c r="J136" s="51"/>
      <c r="K136" s="51"/>
      <c r="L136" s="51"/>
      <c r="M136" s="51"/>
      <c r="N136" s="51"/>
      <c r="O136" s="51"/>
      <c r="P136" s="51"/>
    </row>
    <row r="137" spans="3:16" s="45" customFormat="1" ht="15" x14ac:dyDescent="0.25">
      <c r="D137" s="51"/>
      <c r="E137" s="51"/>
      <c r="F137" s="51"/>
      <c r="G137" s="51"/>
      <c r="H137" s="51"/>
      <c r="I137" s="51"/>
      <c r="J137" s="51"/>
      <c r="K137" s="51"/>
      <c r="L137" s="51"/>
      <c r="M137" s="51"/>
      <c r="N137" s="51"/>
      <c r="O137" s="51"/>
      <c r="P137" s="51"/>
    </row>
    <row r="138" spans="3:16" s="45" customFormat="1" ht="15" x14ac:dyDescent="0.25">
      <c r="D138" s="51"/>
      <c r="E138" s="51"/>
      <c r="F138" s="51"/>
      <c r="G138" s="51"/>
      <c r="H138" s="51"/>
      <c r="I138" s="51"/>
      <c r="J138" s="51"/>
      <c r="K138" s="51"/>
      <c r="L138" s="51"/>
      <c r="M138" s="51"/>
      <c r="N138" s="51"/>
      <c r="O138" s="51"/>
      <c r="P138" s="51"/>
    </row>
    <row r="139" spans="3:16" s="45" customFormat="1" ht="15" x14ac:dyDescent="0.25">
      <c r="D139" s="51"/>
      <c r="E139" s="51"/>
      <c r="F139" s="51"/>
      <c r="G139" s="51"/>
      <c r="H139" s="51"/>
      <c r="I139" s="51"/>
      <c r="J139" s="51"/>
      <c r="K139" s="51"/>
      <c r="L139" s="51"/>
      <c r="M139" s="51"/>
      <c r="N139" s="51"/>
      <c r="O139" s="51"/>
      <c r="P139" s="51"/>
    </row>
    <row r="140" spans="3:16" s="45" customFormat="1" ht="15" x14ac:dyDescent="0.25">
      <c r="M140" s="51"/>
      <c r="N140" s="51"/>
    </row>
    <row r="141" spans="3:16" ht="15" x14ac:dyDescent="0.25"/>
    <row r="142" spans="3:16" ht="15" hidden="1" x14ac:dyDescent="0.25"/>
    <row r="143" spans="3:16" ht="15" hidden="1" x14ac:dyDescent="0.25"/>
    <row r="144" spans="3:16"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sheetData>
  <sheetProtection algorithmName="SHA-512" hashValue="J0UvALxnlX9+T4FdfQAGaUcpLYYgEX+/fYx2oYZGAvs1ny8HbLtzyAE11YHsuuZQN14xqztmZ0Ms8w5f9ffHOw==" saltValue="g3gqWLOY3glJbTeI+PY+Tg==" spinCount="100000" sheet="1" selectLockedCells="1"/>
  <mergeCells count="248">
    <mergeCell ref="D3:L3"/>
    <mergeCell ref="D5:L5"/>
    <mergeCell ref="D7:E7"/>
    <mergeCell ref="F7:H7"/>
    <mergeCell ref="D9:E9"/>
    <mergeCell ref="F9:H9"/>
    <mergeCell ref="D13:F13"/>
    <mergeCell ref="G13:H13"/>
    <mergeCell ref="I13:K13"/>
    <mergeCell ref="D14:F14"/>
    <mergeCell ref="G14:H14"/>
    <mergeCell ref="I14:K14"/>
    <mergeCell ref="D11:F11"/>
    <mergeCell ref="G11:H11"/>
    <mergeCell ref="I11:K11"/>
    <mergeCell ref="D12:F12"/>
    <mergeCell ref="G12:H12"/>
    <mergeCell ref="I12:K12"/>
    <mergeCell ref="D19:F19"/>
    <mergeCell ref="G19:H19"/>
    <mergeCell ref="D22:E22"/>
    <mergeCell ref="F22:I22"/>
    <mergeCell ref="J22:K22"/>
    <mergeCell ref="D15:D17"/>
    <mergeCell ref="E15:F15"/>
    <mergeCell ref="G15:H17"/>
    <mergeCell ref="I15:K17"/>
    <mergeCell ref="E16:F16"/>
    <mergeCell ref="E17:F17"/>
    <mergeCell ref="D25:E25"/>
    <mergeCell ref="F25:G25"/>
    <mergeCell ref="J25:K25"/>
    <mergeCell ref="L25:M25"/>
    <mergeCell ref="D26:E26"/>
    <mergeCell ref="F26:G26"/>
    <mergeCell ref="J26:K26"/>
    <mergeCell ref="L26:M26"/>
    <mergeCell ref="L22:O22"/>
    <mergeCell ref="D23:E23"/>
    <mergeCell ref="F23:G23"/>
    <mergeCell ref="J23:K23"/>
    <mergeCell ref="L23:M23"/>
    <mergeCell ref="D24:E24"/>
    <mergeCell ref="F24:G24"/>
    <mergeCell ref="J24:K24"/>
    <mergeCell ref="L24:M24"/>
    <mergeCell ref="D29:E29"/>
    <mergeCell ref="F29:G29"/>
    <mergeCell ref="J29:K29"/>
    <mergeCell ref="L29:M29"/>
    <mergeCell ref="D30:F30"/>
    <mergeCell ref="J30:L30"/>
    <mergeCell ref="D27:E27"/>
    <mergeCell ref="F27:G27"/>
    <mergeCell ref="J27:K27"/>
    <mergeCell ref="L27:M27"/>
    <mergeCell ref="D28:E28"/>
    <mergeCell ref="F28:G28"/>
    <mergeCell ref="J28:K28"/>
    <mergeCell ref="L28:M28"/>
    <mergeCell ref="D35:E35"/>
    <mergeCell ref="F35:G35"/>
    <mergeCell ref="J35:K35"/>
    <mergeCell ref="L35:M35"/>
    <mergeCell ref="D36:E36"/>
    <mergeCell ref="F36:G36"/>
    <mergeCell ref="J36:K36"/>
    <mergeCell ref="L36:M36"/>
    <mergeCell ref="D33:E33"/>
    <mergeCell ref="F33:I33"/>
    <mergeCell ref="J33:K33"/>
    <mergeCell ref="L33:O33"/>
    <mergeCell ref="D34:E34"/>
    <mergeCell ref="F34:G34"/>
    <mergeCell ref="J34:K34"/>
    <mergeCell ref="L34:M34"/>
    <mergeCell ref="D39:E39"/>
    <mergeCell ref="F39:G39"/>
    <mergeCell ref="J39:K39"/>
    <mergeCell ref="L39:M39"/>
    <mergeCell ref="D40:E40"/>
    <mergeCell ref="F40:G40"/>
    <mergeCell ref="J40:K40"/>
    <mergeCell ref="L40:M40"/>
    <mergeCell ref="D37:E37"/>
    <mergeCell ref="F37:G37"/>
    <mergeCell ref="J37:K37"/>
    <mergeCell ref="L37:M37"/>
    <mergeCell ref="D38:E38"/>
    <mergeCell ref="F38:G38"/>
    <mergeCell ref="J38:K38"/>
    <mergeCell ref="L38:M38"/>
    <mergeCell ref="D44:E44"/>
    <mergeCell ref="F44:G44"/>
    <mergeCell ref="J44:K44"/>
    <mergeCell ref="L44:M44"/>
    <mergeCell ref="D45:E45"/>
    <mergeCell ref="F45:G45"/>
    <mergeCell ref="J45:K45"/>
    <mergeCell ref="L45:M45"/>
    <mergeCell ref="D41:F41"/>
    <mergeCell ref="J41:L41"/>
    <mergeCell ref="D43:E43"/>
    <mergeCell ref="F43:I43"/>
    <mergeCell ref="J43:K43"/>
    <mergeCell ref="L43:O43"/>
    <mergeCell ref="D48:E48"/>
    <mergeCell ref="F48:G48"/>
    <mergeCell ref="J48:K48"/>
    <mergeCell ref="L48:M48"/>
    <mergeCell ref="D49:E49"/>
    <mergeCell ref="F49:G49"/>
    <mergeCell ref="J49:K49"/>
    <mergeCell ref="L49:M49"/>
    <mergeCell ref="D46:E46"/>
    <mergeCell ref="F46:G46"/>
    <mergeCell ref="J46:K46"/>
    <mergeCell ref="L46:M46"/>
    <mergeCell ref="D47:E47"/>
    <mergeCell ref="F47:G47"/>
    <mergeCell ref="J47:K47"/>
    <mergeCell ref="L47:M47"/>
    <mergeCell ref="D53:E53"/>
    <mergeCell ref="F53:I53"/>
    <mergeCell ref="J53:K53"/>
    <mergeCell ref="L53:O53"/>
    <mergeCell ref="D54:E54"/>
    <mergeCell ref="F54:G54"/>
    <mergeCell ref="J54:K54"/>
    <mergeCell ref="L54:M54"/>
    <mergeCell ref="D50:E50"/>
    <mergeCell ref="F50:G50"/>
    <mergeCell ref="J50:K50"/>
    <mergeCell ref="L50:M50"/>
    <mergeCell ref="D51:F51"/>
    <mergeCell ref="J51:L51"/>
    <mergeCell ref="D57:E57"/>
    <mergeCell ref="F57:G57"/>
    <mergeCell ref="J57:K57"/>
    <mergeCell ref="L57:M57"/>
    <mergeCell ref="D58:E58"/>
    <mergeCell ref="F58:G58"/>
    <mergeCell ref="J58:K58"/>
    <mergeCell ref="L58:M58"/>
    <mergeCell ref="D55:E55"/>
    <mergeCell ref="F55:G55"/>
    <mergeCell ref="J55:K55"/>
    <mergeCell ref="L55:M55"/>
    <mergeCell ref="D56:E56"/>
    <mergeCell ref="F56:G56"/>
    <mergeCell ref="J56:K56"/>
    <mergeCell ref="L56:M56"/>
    <mergeCell ref="D61:F61"/>
    <mergeCell ref="J61:L61"/>
    <mergeCell ref="D64:E64"/>
    <mergeCell ref="F64:I64"/>
    <mergeCell ref="J64:K64"/>
    <mergeCell ref="L64:O64"/>
    <mergeCell ref="D59:E59"/>
    <mergeCell ref="F59:G59"/>
    <mergeCell ref="J59:K59"/>
    <mergeCell ref="L59:M59"/>
    <mergeCell ref="D60:E60"/>
    <mergeCell ref="F60:G60"/>
    <mergeCell ref="J60:K60"/>
    <mergeCell ref="L60:M60"/>
    <mergeCell ref="D67:E67"/>
    <mergeCell ref="F67:G67"/>
    <mergeCell ref="J67:K67"/>
    <mergeCell ref="L67:M67"/>
    <mergeCell ref="D68:E68"/>
    <mergeCell ref="F68:G68"/>
    <mergeCell ref="J68:K68"/>
    <mergeCell ref="L68:M68"/>
    <mergeCell ref="D65:E65"/>
    <mergeCell ref="F65:G65"/>
    <mergeCell ref="J65:K65"/>
    <mergeCell ref="L65:M65"/>
    <mergeCell ref="D66:E66"/>
    <mergeCell ref="F66:G66"/>
    <mergeCell ref="J66:K66"/>
    <mergeCell ref="L66:M66"/>
    <mergeCell ref="D71:E71"/>
    <mergeCell ref="F71:G71"/>
    <mergeCell ref="J71:K71"/>
    <mergeCell ref="L71:M71"/>
    <mergeCell ref="D72:F72"/>
    <mergeCell ref="J72:L72"/>
    <mergeCell ref="D69:E69"/>
    <mergeCell ref="F69:G69"/>
    <mergeCell ref="J69:K69"/>
    <mergeCell ref="L69:M69"/>
    <mergeCell ref="D70:E70"/>
    <mergeCell ref="F70:G70"/>
    <mergeCell ref="J70:K70"/>
    <mergeCell ref="L70:M70"/>
    <mergeCell ref="D101:E101"/>
    <mergeCell ref="D102:E102"/>
    <mergeCell ref="D103:E103"/>
    <mergeCell ref="D104:E104"/>
    <mergeCell ref="D105:E105"/>
    <mergeCell ref="Q106:R106"/>
    <mergeCell ref="D74:O74"/>
    <mergeCell ref="D95:O95"/>
    <mergeCell ref="D97:E97"/>
    <mergeCell ref="D98:E98"/>
    <mergeCell ref="D99:E99"/>
    <mergeCell ref="D100:E100"/>
    <mergeCell ref="C112:D112"/>
    <mergeCell ref="C113:D113"/>
    <mergeCell ref="Q113:R113"/>
    <mergeCell ref="C114:D114"/>
    <mergeCell ref="C115:D115"/>
    <mergeCell ref="Q115:R115"/>
    <mergeCell ref="O108:P108"/>
    <mergeCell ref="C109:D109"/>
    <mergeCell ref="Q109:R109"/>
    <mergeCell ref="C110:D110"/>
    <mergeCell ref="C111:D111"/>
    <mergeCell ref="Q111:R111"/>
    <mergeCell ref="C108:D108"/>
    <mergeCell ref="E108:F108"/>
    <mergeCell ref="G108:H108"/>
    <mergeCell ref="I108:J108"/>
    <mergeCell ref="K108:L108"/>
    <mergeCell ref="M108:N108"/>
    <mergeCell ref="C120:D120"/>
    <mergeCell ref="Q121:R121"/>
    <mergeCell ref="C123:D123"/>
    <mergeCell ref="Q123:R123"/>
    <mergeCell ref="C124:D124"/>
    <mergeCell ref="C125:D125"/>
    <mergeCell ref="C116:D116"/>
    <mergeCell ref="C117:D117"/>
    <mergeCell ref="Q117:R117"/>
    <mergeCell ref="C118:D118"/>
    <mergeCell ref="C119:D119"/>
    <mergeCell ref="Q119:R119"/>
    <mergeCell ref="C132:D132"/>
    <mergeCell ref="C133:D133"/>
    <mergeCell ref="C134:D134"/>
    <mergeCell ref="C135:D135"/>
    <mergeCell ref="C126:D126"/>
    <mergeCell ref="C127:D127"/>
    <mergeCell ref="C128:D128"/>
    <mergeCell ref="C129:D129"/>
    <mergeCell ref="C130:D130"/>
    <mergeCell ref="C131:D131"/>
  </mergeCells>
  <conditionalFormatting sqref="G19">
    <cfRule type="expression" dxfId="520" priority="51">
      <formula>AND($F$9="GRAN EMPRESA",$G$19&gt;0.4)</formula>
    </cfRule>
    <cfRule type="expression" dxfId="519" priority="52">
      <formula>AND($F$9="MEDIANA EMPRESA", $G$19&gt;0.5)</formula>
    </cfRule>
    <cfRule type="expression" dxfId="518" priority="53">
      <formula>AND($F$9="PEQUEÑA EMPRESA",$G$19&gt;0.6)</formula>
    </cfRule>
  </conditionalFormatting>
  <conditionalFormatting sqref="F9">
    <cfRule type="expression" dxfId="517" priority="50">
      <formula>AND($G$19&lt;&gt;"",$F$9="")</formula>
    </cfRule>
  </conditionalFormatting>
  <conditionalFormatting sqref="G13:H13">
    <cfRule type="expression" dxfId="516" priority="49">
      <formula>AND(G13="SI",(G14="SI"))</formula>
    </cfRule>
  </conditionalFormatting>
  <conditionalFormatting sqref="G14:H14">
    <cfRule type="expression" dxfId="515" priority="48">
      <formula>AND(G13="SI",(G14="SI"))</formula>
    </cfRule>
  </conditionalFormatting>
  <conditionalFormatting sqref="K93:N94">
    <cfRule type="expression" dxfId="514" priority="29">
      <formula>AND($E93="Almacenes y depósitos (gaseosos, líquidos y sólidos)",OR($K93&lt;14.3,$K93&gt;30))</formula>
    </cfRule>
    <cfRule type="expression" dxfId="513" priority="30">
      <formula>AND($E93="Edificios industriales",OR($K93&lt;33.3,$K93&gt;68))</formula>
    </cfRule>
    <cfRule type="expression" dxfId="512" priority="31">
      <formula>AND($E93="Otras centrales",OR($K93&lt;20,$K93&gt;40))</formula>
    </cfRule>
    <cfRule type="expression" dxfId="511" priority="32">
      <formula>AND($E93="Centrales renovables",OR($K93&lt;14.3,$K93&gt;30))</formula>
    </cfRule>
    <cfRule type="expression" dxfId="510" priority="33">
      <formula>AND($E93="Pavimentos",OR($K93&lt;16,$K93&gt;34))</formula>
    </cfRule>
    <cfRule type="expression" dxfId="509" priority="34">
      <formula>AND($E93="Obra civil general",OR($K93&lt;50,$K93&gt;100))</formula>
    </cfRule>
    <cfRule type="expression" dxfId="508" priority="35">
      <formula>AND($E93="Cables",OR($K93&lt;14.3,$K93&gt;30))</formula>
    </cfRule>
    <cfRule type="expression" dxfId="507" priority="36">
      <formula>AND($E93="Subestaciones. Redes de transporte y distribución de energía",OR($K93&lt;20,$K93&gt;40))</formula>
    </cfRule>
    <cfRule type="expression" dxfId="506" priority="37">
      <formula>AND($E93="Resto instalaciones",OR($K93&lt;10,$K93&gt;20))</formula>
    </cfRule>
    <cfRule type="expression" dxfId="505" priority="38">
      <formula>AND($E93="Maquinaria",OR($K93&lt;8.3,$K93&gt;18))</formula>
    </cfRule>
    <cfRule type="expression" dxfId="504" priority="39">
      <formula>AND($E93="Útiles y herramientas",OR($K93&lt;4,$K93&gt;8))</formula>
    </cfRule>
    <cfRule type="expression" dxfId="503" priority="40">
      <formula>AND($E93="Moldes, matrices y modelos",OR($K93&lt;3,$K93&gt;6))</formula>
    </cfRule>
    <cfRule type="expression" dxfId="502" priority="41">
      <formula>AND($E93="Equipos electrónicos",OR($K93&lt;5,$K93&gt;10))</formula>
    </cfRule>
    <cfRule type="expression" dxfId="501" priority="42">
      <formula>AND($E93="Equipos para procesos de información",OR($K93&lt;4,$K93&gt;8))</formula>
    </cfRule>
    <cfRule type="expression" dxfId="500" priority="43">
      <formula>AND($E93="Sistemas y programas informáticos",OR($K93&lt;3,$K93&gt;6))</formula>
    </cfRule>
    <cfRule type="expression" dxfId="499" priority="44">
      <formula>AND($E93="Otros elementos",OR($K93&lt;10,$K93&gt;20))</formula>
    </cfRule>
  </conditionalFormatting>
  <conditionalFormatting sqref="H24:H29 H35:H40 H45:H50 H55:H60 H66:H71">
    <cfRule type="expression" dxfId="498" priority="28">
      <formula>AND($I24&gt;0,$H24="")</formula>
    </cfRule>
  </conditionalFormatting>
  <conditionalFormatting sqref="N24:N29 N35:N40 N45:N50 N55:N60 N66:N71">
    <cfRule type="expression" dxfId="497" priority="27">
      <formula>AND($O24&gt;0,$N24="")</formula>
    </cfRule>
  </conditionalFormatting>
  <conditionalFormatting sqref="H25">
    <cfRule type="expression" dxfId="496" priority="26">
      <formula>AND($H$25&lt;$I$25)</formula>
    </cfRule>
  </conditionalFormatting>
  <conditionalFormatting sqref="N25">
    <cfRule type="expression" dxfId="495" priority="25">
      <formula>$N$25&lt;$O$25</formula>
    </cfRule>
  </conditionalFormatting>
  <conditionalFormatting sqref="H36">
    <cfRule type="expression" dxfId="494" priority="24">
      <formula>$H$36&lt;$I$36</formula>
    </cfRule>
  </conditionalFormatting>
  <conditionalFormatting sqref="N36">
    <cfRule type="expression" dxfId="493" priority="23">
      <formula>$N$36&lt;$O$36</formula>
    </cfRule>
  </conditionalFormatting>
  <conditionalFormatting sqref="H46">
    <cfRule type="expression" dxfId="492" priority="22">
      <formula>$H$46&lt;$I$46</formula>
    </cfRule>
  </conditionalFormatting>
  <conditionalFormatting sqref="N46">
    <cfRule type="expression" dxfId="491" priority="21">
      <formula>$N$46&lt;$O$46</formula>
    </cfRule>
  </conditionalFormatting>
  <conditionalFormatting sqref="H56">
    <cfRule type="expression" dxfId="490" priority="20">
      <formula>$H$56&lt;$I$56</formula>
    </cfRule>
  </conditionalFormatting>
  <conditionalFormatting sqref="H67">
    <cfRule type="expression" dxfId="489" priority="19">
      <formula>$H$67&lt;$I$67</formula>
    </cfRule>
  </conditionalFormatting>
  <conditionalFormatting sqref="N67">
    <cfRule type="expression" dxfId="488" priority="18">
      <formula>$N$67&lt;$O$67</formula>
    </cfRule>
  </conditionalFormatting>
  <conditionalFormatting sqref="N56">
    <cfRule type="expression" dxfId="487" priority="17">
      <formula>$N$56&lt;$O$56</formula>
    </cfRule>
  </conditionalFormatting>
  <conditionalFormatting sqref="K78:K92">
    <cfRule type="expression" dxfId="486" priority="1">
      <formula>AND($E78="Almacenes y depósitos (gaseosos, líquidos y sólidos)",$K78&lt;&gt;"",OR($K78&lt;14.3,$K78&gt;30))</formula>
    </cfRule>
    <cfRule type="expression" dxfId="485" priority="2">
      <formula>AND($E78="Edificios industriales",$K78&lt;&gt;"",OR($K78&lt;33.3,$K78&gt;68))</formula>
    </cfRule>
    <cfRule type="expression" dxfId="484" priority="3">
      <formula>AND($E78="Otras centrales",$K78&lt;&gt;"",OR($K78&lt;20,$K78&gt;40))</formula>
    </cfRule>
    <cfRule type="expression" dxfId="483" priority="4">
      <formula>AND($E78="Centrales renovables",$K78&lt;&gt;"",OR($K78&lt;14.3,$K78&gt;30))</formula>
    </cfRule>
    <cfRule type="expression" dxfId="482" priority="5">
      <formula>AND($E78="Pavimentos",$K78&lt;&gt;"",OR($K78&lt;16.7,$K78&gt;34))</formula>
    </cfRule>
    <cfRule type="expression" dxfId="481" priority="6">
      <formula>AND($E78="Obra civil general",$K78&lt;&gt;"",OR($K78&lt;50,$K78&gt;100))</formula>
    </cfRule>
    <cfRule type="expression" dxfId="480" priority="7">
      <formula>AND($E78="Cables",$K78&lt;&gt;"",OR($K78&lt;14.3,$K78&gt;30))</formula>
    </cfRule>
    <cfRule type="expression" dxfId="479" priority="8">
      <formula>AND($E78="Subestaciones. Redes de transporte y distribución de energía",$K78&lt;&gt;"",OR($K78&lt;20,$K78&gt;40))</formula>
    </cfRule>
    <cfRule type="expression" dxfId="478" priority="9">
      <formula>AND($E78="Resto instalaciones",$K78&lt;&gt;"",OR($K78&lt;10,$K78&gt;20))</formula>
    </cfRule>
    <cfRule type="expression" dxfId="477" priority="10">
      <formula>AND($E78="Maquinaria",$K78&lt;&gt;"",OR($K78&lt;8.3,$K78&gt;18))</formula>
    </cfRule>
    <cfRule type="expression" dxfId="476" priority="11">
      <formula>AND($E78="Útiles y herramientas",$K78&lt;&gt;"",OR($K78&lt;4,$K78&gt;8))</formula>
    </cfRule>
    <cfRule type="expression" dxfId="475" priority="12">
      <formula>AND($E78="Moldes, matrices y modelos",$K78&lt;&gt;"",OR($K78&lt;3,$K78&gt;6))</formula>
    </cfRule>
    <cfRule type="expression" dxfId="474" priority="13">
      <formula>AND($E78="Equipos electrónicos",$K78&lt;&gt;"",OR($K78&lt;5,$K78&gt;10))</formula>
    </cfRule>
    <cfRule type="expression" dxfId="473" priority="14">
      <formula>AND($E78="Equipos para procesos de información",$K78&lt;&gt;"",OR($K78&lt;4,$K78&gt;8))</formula>
    </cfRule>
    <cfRule type="expression" dxfId="472" priority="15">
      <formula>AND($E78="Sistemas y programas informáticos",$K78&lt;&gt;"",OR($K78&lt;3,$K78&gt;6))</formula>
    </cfRule>
    <cfRule type="expression" dxfId="471" priority="16">
      <formula>AND($E78="Otros elementos",$K78&lt;&gt;"",OR($K78&lt;10,$K78&gt;20))</formula>
    </cfRule>
  </conditionalFormatting>
  <dataValidations count="14">
    <dataValidation type="textLength" allowBlank="1" showInputMessage="1" showErrorMessage="1" error="Máximo 200 caracteres_x000a_" sqref="I12:K14 I15">
      <formula1>0</formula1>
      <formula2>200</formula2>
    </dataValidation>
    <dataValidation type="textLength" allowBlank="1" showInputMessage="1" showErrorMessage="1" error="Máximo 100 caracteres_x000a_" sqref="F66:G71 F24:G29 L24:M29 F35:G40 L35:M40 F45:G50 L45:M50 F55:G60 L55:M60 L66:M71">
      <formula1>0</formula1>
      <formula2>100</formula2>
    </dataValidation>
    <dataValidation type="custom" showInputMessage="1" showErrorMessage="1" error="Debe elegir del desplegable &quot;TIPO DE ENTIDAD&quot;" sqref="G19:H19">
      <formula1>IF(F9&lt;&gt;"",G19,"error")</formula1>
    </dataValidation>
    <dataValidation type="list" allowBlank="1" showInputMessage="1" showErrorMessage="1" sqref="G12:G14 G15:H17">
      <formula1>"SI, NO"</formula1>
    </dataValidation>
    <dataValidation type="custom" operator="greaterThan" allowBlank="1" showInputMessage="1" showErrorMessage="1" error="El coste total no puede ser menor que el coste subvencionable" sqref="I30 I41 O72 O41 I72 O61 I61 O51 I51 H66:H72 N55:N61 H55:H61 N45:N51 H45:H51 N35:N41 H35:H41 H24:H30 N24:N30 O30 N66:N72">
      <formula1>H24&gt;=I24</formula1>
    </dataValidation>
    <dataValidation type="custom" allowBlank="1" showInputMessage="1" showErrorMessage="1" error="Este valor no podrá superar el 10% de los costes subvencionables de personal." sqref="G104">
      <formula1>G104&lt;=G98*0.1</formula1>
    </dataValidation>
    <dataValidation type="custom" operator="greaterThan" allowBlank="1" showInputMessage="1" showErrorMessage="1" error="El coste total no puede ser menor que el coste subvencionable" sqref="I24:I29 O24:O29 I35:I40 O35:O40 O45:O50 I45:I50 I55:I60 O55:O60 O66:O71 I66:I71">
      <formula1>I24&lt;=H24</formula1>
    </dataValidation>
    <dataValidation type="custom" operator="greaterThan" showInputMessage="1" showErrorMessage="1" error="Debe elegir TIPO DE ELEMENTO y PAQUETE DE TRABAJO" sqref="L93:N94 K78:K94">
      <formula1>AND(E78&lt;&gt;"",G78&lt;&gt;"")</formula1>
    </dataValidation>
    <dataValidation type="whole" operator="greaterThan" allowBlank="1" showInputMessage="1" showErrorMessage="1" sqref="M78:M92">
      <formula1>0</formula1>
    </dataValidation>
    <dataValidation type="textLength" allowBlank="1" showInputMessage="1" showErrorMessage="1" sqref="F78:F94">
      <formula1>0</formula1>
      <formula2>100</formula2>
    </dataValidation>
    <dataValidation type="custom" operator="greaterThan" showInputMessage="1" showErrorMessage="1" error="Debe elegir TIPO DE ELEMENTO y PAQUETE DE TRABAJO" sqref="J78:J94">
      <formula1>AND(E78&lt;&gt;"",G78&lt;&gt;"")</formula1>
    </dataValidation>
    <dataValidation type="custom" operator="greaterThan" showInputMessage="1" showErrorMessage="1" error="Debe elegir TIPO DE ELEMENTO y PAQUETE DE TRABAJO" sqref="I78:I94">
      <formula1>AND(E78&lt;&gt;"",G78&lt;&gt;"")</formula1>
    </dataValidation>
    <dataValidation type="custom" showInputMessage="1" showErrorMessage="1" error="ESTE VALOR SE CALCULA DE FORMA AUTOMÁTICA" sqref="N78:N92">
      <formula1>N78=J78*L78*M78/12</formula1>
    </dataValidation>
    <dataValidation type="custom" showInputMessage="1" showErrorMessage="1" error="Esta celda se autocompleta según los AÑOS DE VIDA ÚTIL. " sqref="L78:L92">
      <formula1>L78=(100/K78/100)</formula1>
    </dataValidation>
  </dataValidations>
  <pageMargins left="0.7" right="0.7" top="0.75" bottom="0.75" header="0.3" footer="0.3"/>
  <pageSetup paperSize="9" scale="29" fitToHeight="2"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Tablas!$A$6:$A$8</xm:f>
          </x14:formula1>
          <xm:sqref>F9</xm:sqref>
        </x14:dataValidation>
        <x14:dataValidation type="list" allowBlank="1" showInputMessage="1" showErrorMessage="1">
          <x14:formula1>
            <xm:f>Tablas!$A$12:$A$21</xm:f>
          </x14:formula1>
          <xm:sqref>G78:G94</xm:sqref>
        </x14:dataValidation>
        <x14:dataValidation type="list" allowBlank="1" showInputMessage="1" showErrorMessage="1">
          <x14:formula1>
            <xm:f>Tablas!$A$24:$A$39</xm:f>
          </x14:formula1>
          <xm:sqref>E78:E94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165"/>
  <sheetViews>
    <sheetView showGridLines="0" showZeros="0" topLeftCell="B1" zoomScale="55" zoomScaleNormal="55" zoomScaleSheetLayoutView="25" zoomScalePageLayoutView="10" workbookViewId="0">
      <selection activeCell="M92" sqref="M92"/>
    </sheetView>
  </sheetViews>
  <sheetFormatPr baseColWidth="10" defaultColWidth="0" defaultRowHeight="0" customHeight="1" zeroHeight="1" x14ac:dyDescent="0.25"/>
  <cols>
    <col min="1" max="2" width="10.7109375" style="40" customWidth="1"/>
    <col min="3" max="3" width="5.28515625" style="40" customWidth="1"/>
    <col min="4" max="4" width="28.7109375" style="40" customWidth="1"/>
    <col min="5" max="10" width="30.7109375" style="40" customWidth="1"/>
    <col min="11" max="11" width="28.5703125" style="40" customWidth="1"/>
    <col min="12" max="18" width="30.7109375" style="40" customWidth="1"/>
    <col min="19" max="21" width="18.7109375" style="40" hidden="1" customWidth="1"/>
    <col min="22" max="28" width="18.7109375" style="40" hidden="1"/>
    <col min="29" max="16373" width="11.42578125" style="40" hidden="1"/>
    <col min="16374" max="16376" width="0" style="40" hidden="1"/>
    <col min="16377" max="16384" width="11.42578125" style="40" hidden="1"/>
  </cols>
  <sheetData>
    <row r="1" spans="4:22" s="34" customFormat="1" ht="30" customHeight="1" x14ac:dyDescent="0.25">
      <c r="J1" s="35"/>
      <c r="K1" s="35"/>
      <c r="L1" s="35"/>
      <c r="M1" s="35"/>
      <c r="N1" s="35"/>
      <c r="O1" s="35"/>
    </row>
    <row r="2" spans="4:22" s="34" customFormat="1" ht="102.75" customHeight="1" x14ac:dyDescent="0.25">
      <c r="L2" s="36"/>
      <c r="M2" s="36"/>
      <c r="N2" s="36"/>
      <c r="O2" s="36"/>
      <c r="P2" s="36"/>
      <c r="Q2" s="36"/>
      <c r="R2" s="36"/>
      <c r="S2" s="36"/>
      <c r="T2" s="36"/>
      <c r="U2" s="36"/>
      <c r="V2" s="36"/>
    </row>
    <row r="3" spans="4:22" s="34" customFormat="1" ht="30" customHeight="1" x14ac:dyDescent="0.25">
      <c r="D3" s="329" t="s">
        <v>162</v>
      </c>
      <c r="E3" s="329"/>
      <c r="F3" s="329"/>
      <c r="G3" s="329"/>
      <c r="H3" s="329"/>
      <c r="I3" s="329"/>
      <c r="J3" s="329"/>
      <c r="K3" s="329"/>
      <c r="L3" s="329"/>
      <c r="M3" s="36"/>
      <c r="N3" s="36"/>
      <c r="O3" s="36"/>
      <c r="P3" s="37"/>
    </row>
    <row r="4" spans="4:22" s="34" customFormat="1" ht="26.25" x14ac:dyDescent="0.25">
      <c r="D4" s="6"/>
      <c r="E4" s="6"/>
      <c r="F4" s="6"/>
      <c r="G4" s="6"/>
      <c r="H4" s="6"/>
      <c r="I4" s="6"/>
      <c r="J4" s="35"/>
      <c r="K4" s="35"/>
      <c r="L4" s="35"/>
      <c r="M4" s="36"/>
      <c r="N4" s="36"/>
      <c r="O4" s="36"/>
      <c r="P4" s="37"/>
    </row>
    <row r="5" spans="4:22" s="34" customFormat="1" ht="409.5" customHeight="1" x14ac:dyDescent="0.25">
      <c r="D5" s="395" t="s">
        <v>185</v>
      </c>
      <c r="E5" s="396"/>
      <c r="F5" s="396"/>
      <c r="G5" s="396"/>
      <c r="H5" s="396"/>
      <c r="I5" s="396"/>
      <c r="J5" s="396"/>
      <c r="K5" s="396"/>
      <c r="L5" s="397"/>
      <c r="M5" s="73"/>
      <c r="N5" s="36"/>
      <c r="O5" s="36"/>
      <c r="P5" s="37"/>
    </row>
    <row r="6" spans="4:22" s="34" customFormat="1" ht="26.25" x14ac:dyDescent="0.25">
      <c r="J6" s="35"/>
      <c r="K6" s="35"/>
      <c r="L6" s="35"/>
      <c r="M6" s="36"/>
      <c r="N6" s="36"/>
      <c r="O6" s="36"/>
    </row>
    <row r="7" spans="4:22" s="34" customFormat="1" ht="20.100000000000001" customHeight="1" x14ac:dyDescent="0.25">
      <c r="D7" s="333" t="s">
        <v>10</v>
      </c>
      <c r="E7" s="334"/>
      <c r="F7" s="335">
        <f>'Presupuesto Total'!$I$15</f>
        <v>0</v>
      </c>
      <c r="G7" s="336"/>
      <c r="H7" s="337"/>
      <c r="J7" s="35"/>
      <c r="K7" s="35"/>
      <c r="L7" s="35"/>
      <c r="M7" s="35"/>
      <c r="N7" s="35"/>
      <c r="O7" s="35"/>
    </row>
    <row r="8" spans="4:22" s="34" customFormat="1" ht="20.100000000000001" customHeight="1" x14ac:dyDescent="0.25">
      <c r="D8" s="84"/>
      <c r="E8" s="84"/>
      <c r="F8" s="39"/>
      <c r="G8" s="39"/>
      <c r="J8" s="35"/>
      <c r="K8" s="35"/>
      <c r="L8" s="35"/>
      <c r="M8" s="35"/>
      <c r="N8" s="35"/>
      <c r="O8" s="35"/>
    </row>
    <row r="9" spans="4:22" s="34" customFormat="1" ht="20.100000000000001" customHeight="1" x14ac:dyDescent="0.25">
      <c r="D9" s="338" t="s">
        <v>11</v>
      </c>
      <c r="E9" s="339"/>
      <c r="F9" s="340"/>
      <c r="G9" s="341"/>
      <c r="H9" s="342"/>
      <c r="J9" s="35"/>
      <c r="K9" s="35"/>
      <c r="L9" s="35"/>
      <c r="M9" s="35"/>
      <c r="N9" s="35"/>
      <c r="O9" s="35"/>
    </row>
    <row r="10" spans="4:22" ht="20.100000000000001" customHeight="1" x14ac:dyDescent="0.25">
      <c r="D10" s="84"/>
      <c r="E10" s="84"/>
      <c r="I10" s="34"/>
      <c r="J10" s="35"/>
      <c r="K10" s="35"/>
    </row>
    <row r="11" spans="4:22" ht="63.75" customHeight="1" x14ac:dyDescent="0.25">
      <c r="D11" s="394" t="s">
        <v>64</v>
      </c>
      <c r="E11" s="394"/>
      <c r="F11" s="394"/>
      <c r="G11" s="328" t="s">
        <v>122</v>
      </c>
      <c r="H11" s="328"/>
      <c r="I11" s="328" t="s">
        <v>75</v>
      </c>
      <c r="J11" s="328"/>
      <c r="K11" s="328"/>
      <c r="M11" s="41"/>
      <c r="N11" s="41"/>
      <c r="O11" s="41"/>
    </row>
    <row r="12" spans="4:22" s="34" customFormat="1" ht="24.95" customHeight="1" x14ac:dyDescent="0.25">
      <c r="D12" s="323" t="s">
        <v>176</v>
      </c>
      <c r="E12" s="324"/>
      <c r="F12" s="325"/>
      <c r="G12" s="326"/>
      <c r="H12" s="326"/>
      <c r="I12" s="327"/>
      <c r="J12" s="327"/>
      <c r="K12" s="327"/>
      <c r="M12" s="41"/>
      <c r="N12" s="41"/>
      <c r="O12" s="41"/>
    </row>
    <row r="13" spans="4:22" s="34" customFormat="1" ht="24.95" customHeight="1" x14ac:dyDescent="0.25">
      <c r="D13" s="323" t="s">
        <v>177</v>
      </c>
      <c r="E13" s="324"/>
      <c r="F13" s="325"/>
      <c r="G13" s="326"/>
      <c r="H13" s="326"/>
      <c r="I13" s="327"/>
      <c r="J13" s="327"/>
      <c r="K13" s="327"/>
      <c r="M13" s="41"/>
      <c r="N13" s="41"/>
      <c r="O13" s="41"/>
    </row>
    <row r="14" spans="4:22" s="34" customFormat="1" ht="24.95" customHeight="1" x14ac:dyDescent="0.25">
      <c r="D14" s="323" t="s">
        <v>178</v>
      </c>
      <c r="E14" s="324"/>
      <c r="F14" s="325"/>
      <c r="G14" s="326"/>
      <c r="H14" s="326"/>
      <c r="I14" s="327"/>
      <c r="J14" s="327"/>
      <c r="K14" s="327"/>
      <c r="M14" s="41"/>
      <c r="N14" s="41"/>
      <c r="O14" s="41"/>
    </row>
    <row r="15" spans="4:22" ht="77.25" customHeight="1" x14ac:dyDescent="0.25">
      <c r="D15" s="350" t="s">
        <v>179</v>
      </c>
      <c r="E15" s="348" t="s">
        <v>181</v>
      </c>
      <c r="F15" s="349"/>
      <c r="G15" s="351"/>
      <c r="H15" s="352"/>
      <c r="I15" s="357"/>
      <c r="J15" s="358"/>
      <c r="K15" s="359"/>
      <c r="M15" s="41"/>
      <c r="N15" s="41"/>
      <c r="O15" s="41"/>
    </row>
    <row r="16" spans="4:22" ht="75.75" customHeight="1" x14ac:dyDescent="0.25">
      <c r="D16" s="350"/>
      <c r="E16" s="348" t="s">
        <v>182</v>
      </c>
      <c r="F16" s="349"/>
      <c r="G16" s="353"/>
      <c r="H16" s="354"/>
      <c r="I16" s="360"/>
      <c r="J16" s="361"/>
      <c r="K16" s="362"/>
      <c r="M16" s="41"/>
      <c r="N16" s="41"/>
      <c r="O16" s="41"/>
    </row>
    <row r="17" spans="4:15" ht="48.75" customHeight="1" x14ac:dyDescent="0.25">
      <c r="D17" s="350"/>
      <c r="E17" s="348" t="s">
        <v>183</v>
      </c>
      <c r="F17" s="349"/>
      <c r="G17" s="355"/>
      <c r="H17" s="356"/>
      <c r="I17" s="363"/>
      <c r="J17" s="364"/>
      <c r="K17" s="365"/>
      <c r="L17" s="42"/>
      <c r="M17" s="42"/>
      <c r="N17" s="42"/>
    </row>
    <row r="18" spans="4:15" ht="15" x14ac:dyDescent="0.25">
      <c r="G18" s="43"/>
      <c r="H18" s="43"/>
      <c r="I18" s="43"/>
      <c r="J18" s="43"/>
      <c r="K18" s="43"/>
      <c r="N18" s="42"/>
    </row>
    <row r="19" spans="4:15" ht="24.95" customHeight="1" x14ac:dyDescent="0.25">
      <c r="D19" s="366" t="s">
        <v>80</v>
      </c>
      <c r="E19" s="367"/>
      <c r="F19" s="367"/>
      <c r="G19" s="343"/>
      <c r="H19" s="343"/>
      <c r="I19" s="43"/>
      <c r="J19" s="43"/>
      <c r="K19" s="43"/>
      <c r="N19" s="42"/>
    </row>
    <row r="20" spans="4:15" ht="15" x14ac:dyDescent="0.25">
      <c r="N20" s="42"/>
    </row>
    <row r="21" spans="4:15" ht="15.75" thickBot="1" x14ac:dyDescent="0.3">
      <c r="N21" s="42"/>
    </row>
    <row r="22" spans="4:15" s="34" customFormat="1" ht="20.100000000000001" customHeight="1" x14ac:dyDescent="0.25">
      <c r="D22" s="344" t="s">
        <v>5</v>
      </c>
      <c r="E22" s="345"/>
      <c r="F22" s="346" t="str">
        <f>UPPER('Presupuesto Total'!$C$12)</f>
        <v/>
      </c>
      <c r="G22" s="346"/>
      <c r="H22" s="346"/>
      <c r="I22" s="347"/>
      <c r="J22" s="344" t="s">
        <v>6</v>
      </c>
      <c r="K22" s="345"/>
      <c r="L22" s="346" t="str">
        <f>UPPER('Presupuesto Total'!$C$13)</f>
        <v/>
      </c>
      <c r="M22" s="346"/>
      <c r="N22" s="346"/>
      <c r="O22" s="347"/>
    </row>
    <row r="23" spans="4:15" s="11" customFormat="1" ht="60" customHeight="1" x14ac:dyDescent="0.25">
      <c r="D23" s="371" t="s">
        <v>128</v>
      </c>
      <c r="E23" s="372"/>
      <c r="F23" s="373" t="s">
        <v>129</v>
      </c>
      <c r="G23" s="373"/>
      <c r="H23" s="85" t="s">
        <v>24</v>
      </c>
      <c r="I23" s="75" t="s">
        <v>23</v>
      </c>
      <c r="J23" s="371" t="s">
        <v>128</v>
      </c>
      <c r="K23" s="372"/>
      <c r="L23" s="373" t="s">
        <v>129</v>
      </c>
      <c r="M23" s="373"/>
      <c r="N23" s="85" t="s">
        <v>24</v>
      </c>
      <c r="O23" s="75" t="s">
        <v>23</v>
      </c>
    </row>
    <row r="24" spans="4:15" s="11" customFormat="1" ht="15" customHeight="1" x14ac:dyDescent="0.25">
      <c r="D24" s="368" t="s">
        <v>8</v>
      </c>
      <c r="E24" s="369"/>
      <c r="F24" s="370"/>
      <c r="G24" s="370"/>
      <c r="H24" s="109"/>
      <c r="I24" s="110"/>
      <c r="J24" s="368" t="s">
        <v>8</v>
      </c>
      <c r="K24" s="369"/>
      <c r="L24" s="370"/>
      <c r="M24" s="370"/>
      <c r="N24" s="115"/>
      <c r="O24" s="118"/>
    </row>
    <row r="25" spans="4:15" s="11" customFormat="1" ht="15" customHeight="1" x14ac:dyDescent="0.25">
      <c r="D25" s="368" t="s">
        <v>52</v>
      </c>
      <c r="E25" s="369"/>
      <c r="F25" s="370"/>
      <c r="G25" s="370"/>
      <c r="H25" s="109"/>
      <c r="I25" s="111">
        <f>SUMIF($G$78:$G$92,"PT 1",$N$78:$N$92)</f>
        <v>0</v>
      </c>
      <c r="J25" s="368" t="s">
        <v>52</v>
      </c>
      <c r="K25" s="369"/>
      <c r="L25" s="370"/>
      <c r="M25" s="370"/>
      <c r="N25" s="115"/>
      <c r="O25" s="111">
        <f>SUMIF($G$78:$G$92,"PT 2",$N$78:$N$92)</f>
        <v>0</v>
      </c>
    </row>
    <row r="26" spans="4:15" s="11" customFormat="1" ht="15" customHeight="1" x14ac:dyDescent="0.25">
      <c r="D26" s="368" t="s">
        <v>12</v>
      </c>
      <c r="E26" s="369"/>
      <c r="F26" s="370"/>
      <c r="G26" s="370"/>
      <c r="H26" s="109"/>
      <c r="I26" s="110"/>
      <c r="J26" s="368" t="s">
        <v>12</v>
      </c>
      <c r="K26" s="369"/>
      <c r="L26" s="370"/>
      <c r="M26" s="370"/>
      <c r="N26" s="115"/>
      <c r="O26" s="118"/>
    </row>
    <row r="27" spans="4:15" s="11" customFormat="1" ht="15" customHeight="1" x14ac:dyDescent="0.25">
      <c r="D27" s="368" t="s">
        <v>53</v>
      </c>
      <c r="E27" s="369"/>
      <c r="F27" s="370"/>
      <c r="G27" s="370"/>
      <c r="H27" s="109"/>
      <c r="I27" s="110"/>
      <c r="J27" s="368" t="s">
        <v>53</v>
      </c>
      <c r="K27" s="369"/>
      <c r="L27" s="370"/>
      <c r="M27" s="370"/>
      <c r="N27" s="115"/>
      <c r="O27" s="118"/>
    </row>
    <row r="28" spans="4:15" s="11" customFormat="1" ht="15" customHeight="1" x14ac:dyDescent="0.25">
      <c r="D28" s="368" t="s">
        <v>9</v>
      </c>
      <c r="E28" s="369"/>
      <c r="F28" s="370"/>
      <c r="G28" s="370"/>
      <c r="H28" s="109"/>
      <c r="I28" s="110"/>
      <c r="J28" s="368" t="s">
        <v>9</v>
      </c>
      <c r="K28" s="369"/>
      <c r="L28" s="370"/>
      <c r="M28" s="370"/>
      <c r="N28" s="115"/>
      <c r="O28" s="118"/>
    </row>
    <row r="29" spans="4:15" s="11" customFormat="1" ht="15" customHeight="1" x14ac:dyDescent="0.25">
      <c r="D29" s="368" t="s">
        <v>149</v>
      </c>
      <c r="E29" s="369"/>
      <c r="F29" s="370"/>
      <c r="G29" s="370"/>
      <c r="H29" s="109"/>
      <c r="I29" s="110"/>
      <c r="J29" s="368" t="s">
        <v>149</v>
      </c>
      <c r="K29" s="369"/>
      <c r="L29" s="370"/>
      <c r="M29" s="370"/>
      <c r="N29" s="115"/>
      <c r="O29" s="118"/>
    </row>
    <row r="30" spans="4:15" s="11" customFormat="1" ht="15" customHeight="1" thickBot="1" x14ac:dyDescent="0.3">
      <c r="D30" s="374"/>
      <c r="E30" s="375"/>
      <c r="F30" s="376"/>
      <c r="G30" s="112" t="s">
        <v>0</v>
      </c>
      <c r="H30" s="113">
        <f>SUM(H24:H29)</f>
        <v>0</v>
      </c>
      <c r="I30" s="114">
        <f>SUM(I24:I29)</f>
        <v>0</v>
      </c>
      <c r="J30" s="374"/>
      <c r="K30" s="375"/>
      <c r="L30" s="376"/>
      <c r="M30" s="119" t="s">
        <v>0</v>
      </c>
      <c r="N30" s="113">
        <f>SUM(N24:N29)</f>
        <v>0</v>
      </c>
      <c r="O30" s="113">
        <f>SUM(O24:O29)</f>
        <v>0</v>
      </c>
    </row>
    <row r="31" spans="4:15" s="11" customFormat="1" ht="15" customHeight="1" x14ac:dyDescent="0.25">
      <c r="J31" s="44"/>
      <c r="K31" s="44"/>
      <c r="L31" s="44"/>
      <c r="M31" s="44"/>
      <c r="N31" s="44"/>
      <c r="O31" s="44"/>
    </row>
    <row r="32" spans="4:15" s="11" customFormat="1" ht="15" customHeight="1" thickBot="1" x14ac:dyDescent="0.3">
      <c r="J32" s="44"/>
      <c r="K32" s="44"/>
      <c r="L32" s="44"/>
      <c r="M32" s="44"/>
      <c r="N32" s="44"/>
      <c r="O32" s="44"/>
    </row>
    <row r="33" spans="4:15" s="11" customFormat="1" ht="20.100000000000001" customHeight="1" x14ac:dyDescent="0.25">
      <c r="D33" s="344" t="s">
        <v>27</v>
      </c>
      <c r="E33" s="345"/>
      <c r="F33" s="346" t="str">
        <f>UPPER('Presupuesto Total'!$C$14)</f>
        <v/>
      </c>
      <c r="G33" s="346"/>
      <c r="H33" s="346"/>
      <c r="I33" s="377"/>
      <c r="J33" s="344" t="s">
        <v>28</v>
      </c>
      <c r="K33" s="345"/>
      <c r="L33" s="346" t="str">
        <f>UPPER('Presupuesto Total'!$C$15)</f>
        <v/>
      </c>
      <c r="M33" s="346"/>
      <c r="N33" s="346"/>
      <c r="O33" s="347"/>
    </row>
    <row r="34" spans="4:15" s="11" customFormat="1" ht="60" customHeight="1" x14ac:dyDescent="0.25">
      <c r="D34" s="371" t="s">
        <v>128</v>
      </c>
      <c r="E34" s="372"/>
      <c r="F34" s="373" t="s">
        <v>129</v>
      </c>
      <c r="G34" s="373"/>
      <c r="H34" s="85" t="s">
        <v>24</v>
      </c>
      <c r="I34" s="76" t="s">
        <v>23</v>
      </c>
      <c r="J34" s="371" t="s">
        <v>128</v>
      </c>
      <c r="K34" s="372"/>
      <c r="L34" s="373" t="s">
        <v>129</v>
      </c>
      <c r="M34" s="373"/>
      <c r="N34" s="85" t="s">
        <v>24</v>
      </c>
      <c r="O34" s="75" t="s">
        <v>23</v>
      </c>
    </row>
    <row r="35" spans="4:15" s="11" customFormat="1" ht="15" customHeight="1" x14ac:dyDescent="0.25">
      <c r="D35" s="368" t="s">
        <v>8</v>
      </c>
      <c r="E35" s="369"/>
      <c r="F35" s="370"/>
      <c r="G35" s="370"/>
      <c r="H35" s="115"/>
      <c r="I35" s="116"/>
      <c r="J35" s="368" t="s">
        <v>8</v>
      </c>
      <c r="K35" s="369"/>
      <c r="L35" s="370"/>
      <c r="M35" s="370"/>
      <c r="N35" s="115"/>
      <c r="O35" s="118"/>
    </row>
    <row r="36" spans="4:15" s="11" customFormat="1" ht="15" customHeight="1" x14ac:dyDescent="0.25">
      <c r="D36" s="368" t="s">
        <v>52</v>
      </c>
      <c r="E36" s="369"/>
      <c r="F36" s="370"/>
      <c r="G36" s="370"/>
      <c r="H36" s="115"/>
      <c r="I36" s="117">
        <f>SUMIF($G$78:$G$92,"PT 3",$N$78:$N$92)</f>
        <v>0</v>
      </c>
      <c r="J36" s="368" t="s">
        <v>52</v>
      </c>
      <c r="K36" s="369"/>
      <c r="L36" s="370"/>
      <c r="M36" s="370"/>
      <c r="N36" s="115"/>
      <c r="O36" s="111">
        <f>SUMIF($G$78:$G$92,"PT 4",$N$78:$N$92)</f>
        <v>0</v>
      </c>
    </row>
    <row r="37" spans="4:15" s="11" customFormat="1" ht="15" customHeight="1" x14ac:dyDescent="0.25">
      <c r="D37" s="368" t="s">
        <v>12</v>
      </c>
      <c r="E37" s="369"/>
      <c r="F37" s="370"/>
      <c r="G37" s="370"/>
      <c r="H37" s="115"/>
      <c r="I37" s="116"/>
      <c r="J37" s="368" t="s">
        <v>12</v>
      </c>
      <c r="K37" s="369"/>
      <c r="L37" s="370"/>
      <c r="M37" s="370"/>
      <c r="N37" s="115"/>
      <c r="O37" s="118"/>
    </row>
    <row r="38" spans="4:15" s="11" customFormat="1" ht="15" customHeight="1" x14ac:dyDescent="0.25">
      <c r="D38" s="368" t="s">
        <v>53</v>
      </c>
      <c r="E38" s="369"/>
      <c r="F38" s="370"/>
      <c r="G38" s="370"/>
      <c r="H38" s="115"/>
      <c r="I38" s="116"/>
      <c r="J38" s="368" t="s">
        <v>53</v>
      </c>
      <c r="K38" s="369"/>
      <c r="L38" s="370"/>
      <c r="M38" s="370"/>
      <c r="N38" s="115"/>
      <c r="O38" s="118"/>
    </row>
    <row r="39" spans="4:15" s="11" customFormat="1" ht="15" customHeight="1" x14ac:dyDescent="0.25">
      <c r="D39" s="368" t="s">
        <v>9</v>
      </c>
      <c r="E39" s="369"/>
      <c r="F39" s="370"/>
      <c r="G39" s="370"/>
      <c r="H39" s="115"/>
      <c r="I39" s="116"/>
      <c r="J39" s="368" t="s">
        <v>9</v>
      </c>
      <c r="K39" s="369"/>
      <c r="L39" s="370"/>
      <c r="M39" s="370"/>
      <c r="N39" s="115"/>
      <c r="O39" s="118"/>
    </row>
    <row r="40" spans="4:15" s="11" customFormat="1" ht="15" customHeight="1" x14ac:dyDescent="0.25">
      <c r="D40" s="368" t="s">
        <v>149</v>
      </c>
      <c r="E40" s="369"/>
      <c r="F40" s="370"/>
      <c r="G40" s="370"/>
      <c r="H40" s="115"/>
      <c r="I40" s="116"/>
      <c r="J40" s="368" t="s">
        <v>149</v>
      </c>
      <c r="K40" s="369"/>
      <c r="L40" s="370"/>
      <c r="M40" s="370"/>
      <c r="N40" s="115"/>
      <c r="O40" s="118"/>
    </row>
    <row r="41" spans="4:15" s="11" customFormat="1" ht="15" customHeight="1" thickBot="1" x14ac:dyDescent="0.3">
      <c r="D41" s="378"/>
      <c r="E41" s="379"/>
      <c r="F41" s="380"/>
      <c r="G41" s="23" t="s">
        <v>0</v>
      </c>
      <c r="H41" s="28">
        <f>SUM(H35:H40)</f>
        <v>0</v>
      </c>
      <c r="I41" s="29">
        <f>SUM(I35:I40)</f>
        <v>0</v>
      </c>
      <c r="J41" s="374"/>
      <c r="K41" s="375"/>
      <c r="L41" s="376"/>
      <c r="M41" s="112" t="s">
        <v>0</v>
      </c>
      <c r="N41" s="113">
        <f>SUM(N35:N40)</f>
        <v>0</v>
      </c>
      <c r="O41" s="114">
        <f>SUM(O35:O40)</f>
        <v>0</v>
      </c>
    </row>
    <row r="42" spans="4:15" s="11" customFormat="1" ht="15" customHeight="1" thickBot="1" x14ac:dyDescent="0.3">
      <c r="J42" s="44"/>
      <c r="K42" s="44"/>
      <c r="L42" s="44"/>
      <c r="M42" s="44"/>
      <c r="N42" s="44"/>
      <c r="O42" s="44"/>
    </row>
    <row r="43" spans="4:15" s="11" customFormat="1" ht="20.100000000000001" customHeight="1" x14ac:dyDescent="0.25">
      <c r="D43" s="344" t="s">
        <v>29</v>
      </c>
      <c r="E43" s="345"/>
      <c r="F43" s="346" t="str">
        <f>UPPER('Presupuesto Total'!$C$16)</f>
        <v/>
      </c>
      <c r="G43" s="346"/>
      <c r="H43" s="346"/>
      <c r="I43" s="347"/>
      <c r="J43" s="344" t="s">
        <v>30</v>
      </c>
      <c r="K43" s="345"/>
      <c r="L43" s="346" t="str">
        <f>UPPER('Presupuesto Total'!$C$17)</f>
        <v/>
      </c>
      <c r="M43" s="346"/>
      <c r="N43" s="346"/>
      <c r="O43" s="347"/>
    </row>
    <row r="44" spans="4:15" s="11" customFormat="1" ht="60" customHeight="1" x14ac:dyDescent="0.25">
      <c r="D44" s="371" t="s">
        <v>128</v>
      </c>
      <c r="E44" s="372"/>
      <c r="F44" s="373" t="s">
        <v>129</v>
      </c>
      <c r="G44" s="373"/>
      <c r="H44" s="85" t="s">
        <v>24</v>
      </c>
      <c r="I44" s="75" t="s">
        <v>23</v>
      </c>
      <c r="J44" s="371" t="s">
        <v>128</v>
      </c>
      <c r="K44" s="372"/>
      <c r="L44" s="373" t="s">
        <v>129</v>
      </c>
      <c r="M44" s="373"/>
      <c r="N44" s="85" t="s">
        <v>24</v>
      </c>
      <c r="O44" s="75" t="s">
        <v>23</v>
      </c>
    </row>
    <row r="45" spans="4:15" s="11" customFormat="1" ht="15" customHeight="1" x14ac:dyDescent="0.25">
      <c r="D45" s="368" t="s">
        <v>8</v>
      </c>
      <c r="E45" s="369"/>
      <c r="F45" s="370"/>
      <c r="G45" s="370"/>
      <c r="H45" s="115"/>
      <c r="I45" s="118"/>
      <c r="J45" s="368" t="s">
        <v>8</v>
      </c>
      <c r="K45" s="369"/>
      <c r="L45" s="370"/>
      <c r="M45" s="370"/>
      <c r="N45" s="115"/>
      <c r="O45" s="118"/>
    </row>
    <row r="46" spans="4:15" s="11" customFormat="1" ht="15" customHeight="1" x14ac:dyDescent="0.25">
      <c r="D46" s="368" t="s">
        <v>52</v>
      </c>
      <c r="E46" s="369"/>
      <c r="F46" s="370"/>
      <c r="G46" s="370"/>
      <c r="H46" s="115"/>
      <c r="I46" s="111">
        <f>SUMIF($G$78:$G$92,"PT 5",$N$78:$N$92)</f>
        <v>0</v>
      </c>
      <c r="J46" s="368" t="s">
        <v>52</v>
      </c>
      <c r="K46" s="369"/>
      <c r="L46" s="370"/>
      <c r="M46" s="370"/>
      <c r="N46" s="115"/>
      <c r="O46" s="111">
        <f>SUMIF($G$78:$G$92,"PT 6",$N$78:$N$92)</f>
        <v>0</v>
      </c>
    </row>
    <row r="47" spans="4:15" s="11" customFormat="1" ht="15" customHeight="1" x14ac:dyDescent="0.25">
      <c r="D47" s="368" t="s">
        <v>12</v>
      </c>
      <c r="E47" s="369"/>
      <c r="F47" s="370"/>
      <c r="G47" s="370"/>
      <c r="H47" s="115"/>
      <c r="I47" s="118"/>
      <c r="J47" s="368" t="s">
        <v>12</v>
      </c>
      <c r="K47" s="369"/>
      <c r="L47" s="370"/>
      <c r="M47" s="370"/>
      <c r="N47" s="115"/>
      <c r="O47" s="118"/>
    </row>
    <row r="48" spans="4:15" s="11" customFormat="1" ht="15" customHeight="1" x14ac:dyDescent="0.25">
      <c r="D48" s="368" t="s">
        <v>53</v>
      </c>
      <c r="E48" s="369"/>
      <c r="F48" s="370"/>
      <c r="G48" s="370"/>
      <c r="H48" s="115"/>
      <c r="I48" s="118"/>
      <c r="J48" s="368" t="s">
        <v>53</v>
      </c>
      <c r="K48" s="369"/>
      <c r="L48" s="370"/>
      <c r="M48" s="370"/>
      <c r="N48" s="115"/>
      <c r="O48" s="118"/>
    </row>
    <row r="49" spans="4:15" s="11" customFormat="1" ht="15" customHeight="1" x14ac:dyDescent="0.25">
      <c r="D49" s="368" t="s">
        <v>9</v>
      </c>
      <c r="E49" s="369"/>
      <c r="F49" s="370"/>
      <c r="G49" s="370"/>
      <c r="H49" s="115"/>
      <c r="I49" s="118"/>
      <c r="J49" s="368" t="s">
        <v>9</v>
      </c>
      <c r="K49" s="369"/>
      <c r="L49" s="370"/>
      <c r="M49" s="370"/>
      <c r="N49" s="115"/>
      <c r="O49" s="118"/>
    </row>
    <row r="50" spans="4:15" s="11" customFormat="1" ht="15" customHeight="1" x14ac:dyDescent="0.25">
      <c r="D50" s="368" t="s">
        <v>149</v>
      </c>
      <c r="E50" s="369"/>
      <c r="F50" s="370"/>
      <c r="G50" s="370"/>
      <c r="H50" s="115"/>
      <c r="I50" s="118"/>
      <c r="J50" s="368" t="s">
        <v>149</v>
      </c>
      <c r="K50" s="369"/>
      <c r="L50" s="370"/>
      <c r="M50" s="370"/>
      <c r="N50" s="115"/>
      <c r="O50" s="118"/>
    </row>
    <row r="51" spans="4:15" s="11" customFormat="1" ht="15" customHeight="1" thickBot="1" x14ac:dyDescent="0.3">
      <c r="D51" s="381"/>
      <c r="E51" s="382"/>
      <c r="F51" s="382"/>
      <c r="G51" s="112" t="s">
        <v>0</v>
      </c>
      <c r="H51" s="113">
        <f>SUM(H45:H50)</f>
        <v>0</v>
      </c>
      <c r="I51" s="114">
        <f>SUM(I45:I50)</f>
        <v>0</v>
      </c>
      <c r="J51" s="381"/>
      <c r="K51" s="382"/>
      <c r="L51" s="382"/>
      <c r="M51" s="112" t="s">
        <v>0</v>
      </c>
      <c r="N51" s="113">
        <f>SUM(N45:N50)</f>
        <v>0</v>
      </c>
      <c r="O51" s="114">
        <f>SUM(O45:O50)</f>
        <v>0</v>
      </c>
    </row>
    <row r="52" spans="4:15" s="11" customFormat="1" ht="15" customHeight="1" thickBot="1" x14ac:dyDescent="0.3">
      <c r="J52" s="44"/>
      <c r="K52" s="44"/>
      <c r="L52" s="44"/>
      <c r="M52" s="44"/>
      <c r="N52" s="44"/>
      <c r="O52" s="44"/>
    </row>
    <row r="53" spans="4:15" s="11" customFormat="1" ht="20.100000000000001" customHeight="1" x14ac:dyDescent="0.25">
      <c r="D53" s="344" t="s">
        <v>31</v>
      </c>
      <c r="E53" s="345"/>
      <c r="F53" s="346" t="str">
        <f>UPPER('Presupuesto Total'!$C$18)</f>
        <v/>
      </c>
      <c r="G53" s="346"/>
      <c r="H53" s="346"/>
      <c r="I53" s="347"/>
      <c r="J53" s="344" t="s">
        <v>32</v>
      </c>
      <c r="K53" s="345"/>
      <c r="L53" s="346" t="str">
        <f>UPPER('Presupuesto Total'!$C$19)</f>
        <v/>
      </c>
      <c r="M53" s="346"/>
      <c r="N53" s="346"/>
      <c r="O53" s="347"/>
    </row>
    <row r="54" spans="4:15" s="11" customFormat="1" ht="60" customHeight="1" x14ac:dyDescent="0.25">
      <c r="D54" s="371" t="s">
        <v>128</v>
      </c>
      <c r="E54" s="372"/>
      <c r="F54" s="373" t="s">
        <v>129</v>
      </c>
      <c r="G54" s="373"/>
      <c r="H54" s="85" t="s">
        <v>24</v>
      </c>
      <c r="I54" s="75" t="s">
        <v>23</v>
      </c>
      <c r="J54" s="371" t="s">
        <v>128</v>
      </c>
      <c r="K54" s="372"/>
      <c r="L54" s="373" t="s">
        <v>129</v>
      </c>
      <c r="M54" s="373"/>
      <c r="N54" s="85" t="s">
        <v>24</v>
      </c>
      <c r="O54" s="75" t="s">
        <v>23</v>
      </c>
    </row>
    <row r="55" spans="4:15" s="11" customFormat="1" ht="15" customHeight="1" x14ac:dyDescent="0.25">
      <c r="D55" s="368" t="s">
        <v>8</v>
      </c>
      <c r="E55" s="369"/>
      <c r="F55" s="370"/>
      <c r="G55" s="370"/>
      <c r="H55" s="115"/>
      <c r="I55" s="118"/>
      <c r="J55" s="368" t="s">
        <v>8</v>
      </c>
      <c r="K55" s="369"/>
      <c r="L55" s="370"/>
      <c r="M55" s="370"/>
      <c r="N55" s="115"/>
      <c r="O55" s="118"/>
    </row>
    <row r="56" spans="4:15" s="11" customFormat="1" ht="15" customHeight="1" x14ac:dyDescent="0.25">
      <c r="D56" s="368" t="s">
        <v>52</v>
      </c>
      <c r="E56" s="369"/>
      <c r="F56" s="370"/>
      <c r="G56" s="370"/>
      <c r="H56" s="115"/>
      <c r="I56" s="111">
        <f>SUMIF($G$78:$G$92,"PT 7",$N$78:$N$92)</f>
        <v>0</v>
      </c>
      <c r="J56" s="368" t="s">
        <v>52</v>
      </c>
      <c r="K56" s="369"/>
      <c r="L56" s="370"/>
      <c r="M56" s="370"/>
      <c r="N56" s="115"/>
      <c r="O56" s="111">
        <f>SUMIF($G$78:$G$92,"PT 8",$N$78:$N$92)</f>
        <v>0</v>
      </c>
    </row>
    <row r="57" spans="4:15" s="11" customFormat="1" ht="15" customHeight="1" x14ac:dyDescent="0.25">
      <c r="D57" s="368" t="s">
        <v>12</v>
      </c>
      <c r="E57" s="369"/>
      <c r="F57" s="370"/>
      <c r="G57" s="370"/>
      <c r="H57" s="115"/>
      <c r="I57" s="118"/>
      <c r="J57" s="368" t="s">
        <v>12</v>
      </c>
      <c r="K57" s="369"/>
      <c r="L57" s="370"/>
      <c r="M57" s="370"/>
      <c r="N57" s="115"/>
      <c r="O57" s="118"/>
    </row>
    <row r="58" spans="4:15" s="11" customFormat="1" ht="15" customHeight="1" x14ac:dyDescent="0.25">
      <c r="D58" s="368" t="s">
        <v>53</v>
      </c>
      <c r="E58" s="369"/>
      <c r="F58" s="370"/>
      <c r="G58" s="370"/>
      <c r="H58" s="115"/>
      <c r="I58" s="118"/>
      <c r="J58" s="368" t="s">
        <v>53</v>
      </c>
      <c r="K58" s="369"/>
      <c r="L58" s="370"/>
      <c r="M58" s="370"/>
      <c r="N58" s="115"/>
      <c r="O58" s="118"/>
    </row>
    <row r="59" spans="4:15" s="11" customFormat="1" ht="15" customHeight="1" x14ac:dyDescent="0.25">
      <c r="D59" s="368" t="s">
        <v>9</v>
      </c>
      <c r="E59" s="369"/>
      <c r="F59" s="370"/>
      <c r="G59" s="370"/>
      <c r="H59" s="115"/>
      <c r="I59" s="118"/>
      <c r="J59" s="368" t="s">
        <v>9</v>
      </c>
      <c r="K59" s="369"/>
      <c r="L59" s="370"/>
      <c r="M59" s="370"/>
      <c r="N59" s="115"/>
      <c r="O59" s="118"/>
    </row>
    <row r="60" spans="4:15" s="11" customFormat="1" ht="15" customHeight="1" x14ac:dyDescent="0.25">
      <c r="D60" s="368" t="s">
        <v>149</v>
      </c>
      <c r="E60" s="369"/>
      <c r="F60" s="370"/>
      <c r="G60" s="370"/>
      <c r="H60" s="115"/>
      <c r="I60" s="118"/>
      <c r="J60" s="368" t="s">
        <v>149</v>
      </c>
      <c r="K60" s="369"/>
      <c r="L60" s="370"/>
      <c r="M60" s="370"/>
      <c r="N60" s="115"/>
      <c r="O60" s="118"/>
    </row>
    <row r="61" spans="4:15" s="11" customFormat="1" ht="15" customHeight="1" thickBot="1" x14ac:dyDescent="0.3">
      <c r="D61" s="381"/>
      <c r="E61" s="382"/>
      <c r="F61" s="382"/>
      <c r="G61" s="112" t="s">
        <v>0</v>
      </c>
      <c r="H61" s="113">
        <f>SUM(H55:H60)</f>
        <v>0</v>
      </c>
      <c r="I61" s="114">
        <f>SUM(I55:I60)</f>
        <v>0</v>
      </c>
      <c r="J61" s="381"/>
      <c r="K61" s="382"/>
      <c r="L61" s="382"/>
      <c r="M61" s="112" t="s">
        <v>0</v>
      </c>
      <c r="N61" s="113">
        <f>SUM(N55:N60)</f>
        <v>0</v>
      </c>
      <c r="O61" s="114">
        <f>SUM(O55:O60)</f>
        <v>0</v>
      </c>
    </row>
    <row r="62" spans="4:15" s="11" customFormat="1" ht="15" customHeight="1" x14ac:dyDescent="0.25">
      <c r="J62" s="44"/>
      <c r="K62" s="44"/>
      <c r="L62" s="44"/>
      <c r="M62" s="44"/>
      <c r="N62" s="44"/>
      <c r="O62" s="44"/>
    </row>
    <row r="63" spans="4:15" s="11" customFormat="1" ht="15" customHeight="1" thickBot="1" x14ac:dyDescent="0.3">
      <c r="J63" s="44"/>
      <c r="K63" s="44"/>
      <c r="L63" s="44"/>
      <c r="M63" s="44"/>
      <c r="N63" s="44"/>
      <c r="O63" s="44"/>
    </row>
    <row r="64" spans="4:15" s="11" customFormat="1" ht="20.100000000000001" customHeight="1" x14ac:dyDescent="0.25">
      <c r="D64" s="344" t="s">
        <v>33</v>
      </c>
      <c r="E64" s="345"/>
      <c r="F64" s="346" t="str">
        <f>UPPER('Presupuesto Total'!$C$20)</f>
        <v/>
      </c>
      <c r="G64" s="346"/>
      <c r="H64" s="346"/>
      <c r="I64" s="347"/>
      <c r="J64" s="344" t="s">
        <v>34</v>
      </c>
      <c r="K64" s="345"/>
      <c r="L64" s="346" t="str">
        <f>UPPER('Presupuesto Total'!$C$21)</f>
        <v/>
      </c>
      <c r="M64" s="346"/>
      <c r="N64" s="346"/>
      <c r="O64" s="347"/>
    </row>
    <row r="65" spans="3:20" s="11" customFormat="1" ht="60" customHeight="1" x14ac:dyDescent="0.25">
      <c r="D65" s="371" t="s">
        <v>128</v>
      </c>
      <c r="E65" s="372"/>
      <c r="F65" s="373" t="s">
        <v>129</v>
      </c>
      <c r="G65" s="373"/>
      <c r="H65" s="85" t="s">
        <v>24</v>
      </c>
      <c r="I65" s="75" t="s">
        <v>23</v>
      </c>
      <c r="J65" s="371" t="s">
        <v>128</v>
      </c>
      <c r="K65" s="372"/>
      <c r="L65" s="373" t="s">
        <v>129</v>
      </c>
      <c r="M65" s="373"/>
      <c r="N65" s="85" t="s">
        <v>24</v>
      </c>
      <c r="O65" s="75" t="s">
        <v>23</v>
      </c>
    </row>
    <row r="66" spans="3:20" s="11" customFormat="1" ht="15" customHeight="1" x14ac:dyDescent="0.25">
      <c r="D66" s="368" t="s">
        <v>8</v>
      </c>
      <c r="E66" s="369"/>
      <c r="F66" s="370"/>
      <c r="G66" s="370"/>
      <c r="H66" s="115"/>
      <c r="I66" s="118"/>
      <c r="J66" s="368" t="s">
        <v>8</v>
      </c>
      <c r="K66" s="369"/>
      <c r="L66" s="370"/>
      <c r="M66" s="370"/>
      <c r="N66" s="115"/>
      <c r="O66" s="118"/>
    </row>
    <row r="67" spans="3:20" s="11" customFormat="1" ht="15" customHeight="1" x14ac:dyDescent="0.25">
      <c r="D67" s="368" t="s">
        <v>52</v>
      </c>
      <c r="E67" s="369"/>
      <c r="F67" s="370"/>
      <c r="G67" s="370"/>
      <c r="H67" s="115"/>
      <c r="I67" s="111">
        <f>SUMIF($G$78:$G$92,"PT 9",$N$78:$N$92)</f>
        <v>0</v>
      </c>
      <c r="J67" s="368" t="s">
        <v>52</v>
      </c>
      <c r="K67" s="369"/>
      <c r="L67" s="370"/>
      <c r="M67" s="370"/>
      <c r="N67" s="115"/>
      <c r="O67" s="111">
        <f>SUMIF($G$78:$G$92,"PT 10",$N$78:$N$92)</f>
        <v>0</v>
      </c>
    </row>
    <row r="68" spans="3:20" s="11" customFormat="1" ht="15" customHeight="1" x14ac:dyDescent="0.25">
      <c r="D68" s="368" t="s">
        <v>12</v>
      </c>
      <c r="E68" s="369"/>
      <c r="F68" s="370"/>
      <c r="G68" s="370"/>
      <c r="H68" s="115"/>
      <c r="I68" s="118"/>
      <c r="J68" s="368" t="s">
        <v>12</v>
      </c>
      <c r="K68" s="369"/>
      <c r="L68" s="370"/>
      <c r="M68" s="370"/>
      <c r="N68" s="115"/>
      <c r="O68" s="118"/>
    </row>
    <row r="69" spans="3:20" s="11" customFormat="1" ht="15" customHeight="1" x14ac:dyDescent="0.25">
      <c r="D69" s="368" t="s">
        <v>53</v>
      </c>
      <c r="E69" s="369"/>
      <c r="F69" s="370"/>
      <c r="G69" s="370"/>
      <c r="H69" s="115"/>
      <c r="I69" s="118"/>
      <c r="J69" s="368" t="s">
        <v>53</v>
      </c>
      <c r="K69" s="369"/>
      <c r="L69" s="370"/>
      <c r="M69" s="370"/>
      <c r="N69" s="115"/>
      <c r="O69" s="118"/>
    </row>
    <row r="70" spans="3:20" s="11" customFormat="1" ht="15" customHeight="1" x14ac:dyDescent="0.25">
      <c r="D70" s="368" t="s">
        <v>9</v>
      </c>
      <c r="E70" s="369"/>
      <c r="F70" s="370"/>
      <c r="G70" s="370"/>
      <c r="H70" s="115"/>
      <c r="I70" s="118"/>
      <c r="J70" s="368" t="s">
        <v>9</v>
      </c>
      <c r="K70" s="369"/>
      <c r="L70" s="370"/>
      <c r="M70" s="370"/>
      <c r="N70" s="115"/>
      <c r="O70" s="118"/>
    </row>
    <row r="71" spans="3:20" s="11" customFormat="1" ht="15" customHeight="1" x14ac:dyDescent="0.25">
      <c r="D71" s="368" t="s">
        <v>149</v>
      </c>
      <c r="E71" s="369"/>
      <c r="F71" s="370"/>
      <c r="G71" s="370"/>
      <c r="H71" s="115"/>
      <c r="I71" s="118"/>
      <c r="J71" s="368" t="s">
        <v>149</v>
      </c>
      <c r="K71" s="369"/>
      <c r="L71" s="370"/>
      <c r="M71" s="370"/>
      <c r="N71" s="115"/>
      <c r="O71" s="118"/>
    </row>
    <row r="72" spans="3:20" s="11" customFormat="1" ht="15" customHeight="1" thickBot="1" x14ac:dyDescent="0.3">
      <c r="D72" s="381"/>
      <c r="E72" s="382"/>
      <c r="F72" s="382"/>
      <c r="G72" s="112" t="s">
        <v>0</v>
      </c>
      <c r="H72" s="113">
        <f>SUM(H66:H71)</f>
        <v>0</v>
      </c>
      <c r="I72" s="114">
        <f>SUM(I66:I71)</f>
        <v>0</v>
      </c>
      <c r="J72" s="381"/>
      <c r="K72" s="382"/>
      <c r="L72" s="382"/>
      <c r="M72" s="112" t="s">
        <v>0</v>
      </c>
      <c r="N72" s="113">
        <f>SUM(N66:N71)</f>
        <v>0</v>
      </c>
      <c r="O72" s="114">
        <f>SUM(O66:O71)</f>
        <v>0</v>
      </c>
    </row>
    <row r="73" spans="3:20" s="49" customFormat="1" ht="15" customHeight="1" x14ac:dyDescent="0.25">
      <c r="J73" s="50"/>
      <c r="K73" s="50"/>
      <c r="L73" s="50"/>
      <c r="M73" s="50"/>
      <c r="N73" s="50"/>
      <c r="O73" s="50"/>
    </row>
    <row r="74" spans="3:20" s="51" customFormat="1" ht="21.75" customHeight="1" thickBot="1" x14ac:dyDescent="0.3">
      <c r="D74" s="388" t="s">
        <v>107</v>
      </c>
      <c r="E74" s="388"/>
      <c r="F74" s="388"/>
      <c r="G74" s="388"/>
      <c r="H74" s="388"/>
      <c r="I74" s="388"/>
      <c r="J74" s="388"/>
      <c r="K74" s="388"/>
      <c r="L74" s="388"/>
      <c r="M74" s="388"/>
      <c r="N74" s="388"/>
      <c r="O74" s="388"/>
      <c r="P74" s="49"/>
    </row>
    <row r="75" spans="3:20" s="203" customFormat="1" ht="21.75" customHeight="1" thickTop="1" x14ac:dyDescent="0.25">
      <c r="D75" s="204"/>
      <c r="E75" s="204"/>
      <c r="F75" s="204"/>
      <c r="G75" s="204"/>
      <c r="H75" s="204"/>
      <c r="I75" s="204"/>
      <c r="J75" s="204"/>
      <c r="K75" s="204"/>
      <c r="L75" s="204"/>
      <c r="M75" s="204"/>
      <c r="N75" s="204"/>
      <c r="O75" s="204"/>
      <c r="P75" s="205"/>
    </row>
    <row r="76" spans="3:20" s="175" customFormat="1" ht="14.25" customHeight="1" x14ac:dyDescent="0.25">
      <c r="E76" s="204"/>
      <c r="K76" s="204"/>
      <c r="L76" s="204"/>
      <c r="M76" s="204"/>
      <c r="N76" s="204"/>
      <c r="O76" s="51"/>
      <c r="P76" s="51"/>
      <c r="Q76" s="51"/>
      <c r="R76" s="51"/>
      <c r="S76" s="51"/>
      <c r="T76" s="51"/>
    </row>
    <row r="77" spans="3:20" s="175" customFormat="1" ht="60" x14ac:dyDescent="0.25">
      <c r="D77" s="176" t="s">
        <v>108</v>
      </c>
      <c r="E77" s="177" t="s">
        <v>124</v>
      </c>
      <c r="F77" s="177" t="s">
        <v>109</v>
      </c>
      <c r="G77" s="177" t="s">
        <v>110</v>
      </c>
      <c r="H77" s="177" t="s">
        <v>93</v>
      </c>
      <c r="I77" s="177" t="s">
        <v>111</v>
      </c>
      <c r="J77" s="177" t="s">
        <v>127</v>
      </c>
      <c r="K77" s="177" t="s">
        <v>114</v>
      </c>
      <c r="L77" s="177" t="s">
        <v>131</v>
      </c>
      <c r="M77" s="177" t="s">
        <v>126</v>
      </c>
      <c r="N77" s="177" t="s">
        <v>125</v>
      </c>
      <c r="O77" s="51"/>
      <c r="P77" s="51"/>
      <c r="Q77" s="51"/>
      <c r="R77" s="51"/>
    </row>
    <row r="78" spans="3:20" s="175" customFormat="1" ht="18.75" x14ac:dyDescent="0.25">
      <c r="C78" s="178">
        <v>1</v>
      </c>
      <c r="D78" s="191"/>
      <c r="E78" s="191"/>
      <c r="F78" s="192"/>
      <c r="G78" s="192"/>
      <c r="H78" s="193"/>
      <c r="I78" s="194"/>
      <c r="J78" s="194"/>
      <c r="K78" s="195"/>
      <c r="L78" s="198" t="str">
        <f t="shared" ref="L78:L92" si="0">IFERROR((100/K78/100),"")</f>
        <v/>
      </c>
      <c r="M78" s="197"/>
      <c r="N78" s="180" t="str">
        <f>IFERROR((J78*L78*M78/12),"")</f>
        <v/>
      </c>
      <c r="O78" s="51"/>
      <c r="P78" s="51"/>
      <c r="Q78" s="51"/>
      <c r="R78" s="51"/>
    </row>
    <row r="79" spans="3:20" s="175" customFormat="1" ht="18.75" x14ac:dyDescent="0.25">
      <c r="C79" s="178">
        <v>2</v>
      </c>
      <c r="D79" s="191"/>
      <c r="E79" s="191"/>
      <c r="F79" s="192"/>
      <c r="G79" s="192"/>
      <c r="H79" s="193"/>
      <c r="I79" s="194"/>
      <c r="J79" s="194"/>
      <c r="K79" s="195"/>
      <c r="L79" s="198" t="str">
        <f t="shared" si="0"/>
        <v/>
      </c>
      <c r="M79" s="197"/>
      <c r="N79" s="180" t="str">
        <f t="shared" ref="N79:N92" si="1">IFERROR((J79*L79*M79/12),"")</f>
        <v/>
      </c>
      <c r="O79" s="51"/>
      <c r="P79" s="51"/>
      <c r="Q79" s="51"/>
      <c r="R79" s="51"/>
    </row>
    <row r="80" spans="3:20" s="175" customFormat="1" ht="18.75" x14ac:dyDescent="0.25">
      <c r="C80" s="178">
        <v>3</v>
      </c>
      <c r="D80" s="191"/>
      <c r="E80" s="191"/>
      <c r="F80" s="192"/>
      <c r="G80" s="192"/>
      <c r="H80" s="193"/>
      <c r="I80" s="194"/>
      <c r="J80" s="194"/>
      <c r="K80" s="195"/>
      <c r="L80" s="198" t="str">
        <f t="shared" si="0"/>
        <v/>
      </c>
      <c r="M80" s="197"/>
      <c r="N80" s="180" t="str">
        <f t="shared" si="1"/>
        <v/>
      </c>
      <c r="O80" s="51"/>
      <c r="P80" s="51"/>
      <c r="Q80" s="51"/>
      <c r="R80" s="51"/>
    </row>
    <row r="81" spans="3:18" s="175" customFormat="1" ht="18.75" x14ac:dyDescent="0.25">
      <c r="C81" s="178">
        <v>4</v>
      </c>
      <c r="D81" s="191"/>
      <c r="E81" s="191"/>
      <c r="F81" s="192"/>
      <c r="G81" s="192"/>
      <c r="H81" s="193"/>
      <c r="I81" s="194"/>
      <c r="J81" s="194"/>
      <c r="K81" s="195"/>
      <c r="L81" s="198" t="str">
        <f t="shared" si="0"/>
        <v/>
      </c>
      <c r="M81" s="197"/>
      <c r="N81" s="180" t="str">
        <f t="shared" si="1"/>
        <v/>
      </c>
      <c r="O81" s="51"/>
      <c r="P81" s="51"/>
      <c r="Q81" s="51"/>
      <c r="R81" s="51"/>
    </row>
    <row r="82" spans="3:18" s="175" customFormat="1" ht="18.75" x14ac:dyDescent="0.25">
      <c r="C82" s="178">
        <v>5</v>
      </c>
      <c r="D82" s="192"/>
      <c r="E82" s="192"/>
      <c r="F82" s="192"/>
      <c r="G82" s="192"/>
      <c r="H82" s="193"/>
      <c r="I82" s="194"/>
      <c r="J82" s="194"/>
      <c r="K82" s="195"/>
      <c r="L82" s="198" t="str">
        <f t="shared" si="0"/>
        <v/>
      </c>
      <c r="M82" s="197"/>
      <c r="N82" s="180" t="str">
        <f t="shared" si="1"/>
        <v/>
      </c>
      <c r="O82" s="51"/>
      <c r="P82" s="51"/>
      <c r="Q82" s="51"/>
      <c r="R82" s="51"/>
    </row>
    <row r="83" spans="3:18" s="175" customFormat="1" ht="18.75" x14ac:dyDescent="0.25">
      <c r="C83" s="178">
        <v>6</v>
      </c>
      <c r="D83" s="192"/>
      <c r="E83" s="192"/>
      <c r="F83" s="192"/>
      <c r="G83" s="192"/>
      <c r="H83" s="193"/>
      <c r="I83" s="194"/>
      <c r="J83" s="194"/>
      <c r="K83" s="195"/>
      <c r="L83" s="198" t="str">
        <f t="shared" si="0"/>
        <v/>
      </c>
      <c r="M83" s="197"/>
      <c r="N83" s="180" t="str">
        <f t="shared" si="1"/>
        <v/>
      </c>
      <c r="O83" s="51"/>
      <c r="P83" s="51"/>
      <c r="Q83" s="51"/>
      <c r="R83" s="51"/>
    </row>
    <row r="84" spans="3:18" s="175" customFormat="1" ht="18.75" x14ac:dyDescent="0.25">
      <c r="C84" s="178">
        <v>7</v>
      </c>
      <c r="D84" s="192"/>
      <c r="E84" s="192"/>
      <c r="F84" s="192"/>
      <c r="G84" s="192"/>
      <c r="H84" s="193"/>
      <c r="I84" s="194"/>
      <c r="J84" s="194"/>
      <c r="K84" s="195"/>
      <c r="L84" s="198" t="str">
        <f t="shared" si="0"/>
        <v/>
      </c>
      <c r="M84" s="197"/>
      <c r="N84" s="180" t="str">
        <f t="shared" si="1"/>
        <v/>
      </c>
      <c r="O84" s="51"/>
      <c r="P84" s="51"/>
      <c r="Q84" s="51"/>
      <c r="R84" s="51"/>
    </row>
    <row r="85" spans="3:18" s="175" customFormat="1" ht="18.75" x14ac:dyDescent="0.25">
      <c r="C85" s="178">
        <v>8</v>
      </c>
      <c r="D85" s="192"/>
      <c r="E85" s="192"/>
      <c r="F85" s="192"/>
      <c r="G85" s="192"/>
      <c r="H85" s="193"/>
      <c r="I85" s="194"/>
      <c r="J85" s="194"/>
      <c r="K85" s="195"/>
      <c r="L85" s="198" t="str">
        <f t="shared" si="0"/>
        <v/>
      </c>
      <c r="M85" s="197"/>
      <c r="N85" s="180" t="str">
        <f t="shared" si="1"/>
        <v/>
      </c>
      <c r="O85" s="51"/>
      <c r="P85" s="51"/>
      <c r="Q85" s="51"/>
      <c r="R85" s="51"/>
    </row>
    <row r="86" spans="3:18" s="175" customFormat="1" ht="18.75" x14ac:dyDescent="0.25">
      <c r="C86" s="178">
        <v>9</v>
      </c>
      <c r="D86" s="192"/>
      <c r="E86" s="192"/>
      <c r="F86" s="192"/>
      <c r="G86" s="192"/>
      <c r="H86" s="193"/>
      <c r="I86" s="194"/>
      <c r="J86" s="194"/>
      <c r="K86" s="195"/>
      <c r="L86" s="198" t="str">
        <f t="shared" si="0"/>
        <v/>
      </c>
      <c r="M86" s="197"/>
      <c r="N86" s="180" t="str">
        <f t="shared" si="1"/>
        <v/>
      </c>
      <c r="O86" s="51"/>
      <c r="P86" s="51"/>
      <c r="Q86" s="51"/>
      <c r="R86" s="51"/>
    </row>
    <row r="87" spans="3:18" s="175" customFormat="1" ht="18.75" x14ac:dyDescent="0.25">
      <c r="C87" s="178">
        <v>10</v>
      </c>
      <c r="D87" s="192"/>
      <c r="E87" s="192"/>
      <c r="F87" s="192"/>
      <c r="G87" s="192"/>
      <c r="H87" s="193"/>
      <c r="I87" s="194"/>
      <c r="J87" s="194"/>
      <c r="K87" s="195"/>
      <c r="L87" s="198" t="str">
        <f t="shared" si="0"/>
        <v/>
      </c>
      <c r="M87" s="197"/>
      <c r="N87" s="180" t="str">
        <f t="shared" si="1"/>
        <v/>
      </c>
      <c r="O87" s="51"/>
      <c r="P87" s="51"/>
      <c r="Q87" s="51"/>
      <c r="R87" s="51"/>
    </row>
    <row r="88" spans="3:18" s="175" customFormat="1" ht="18.75" x14ac:dyDescent="0.25">
      <c r="C88" s="178">
        <v>11</v>
      </c>
      <c r="D88" s="192"/>
      <c r="E88" s="192"/>
      <c r="F88" s="192"/>
      <c r="G88" s="192"/>
      <c r="H88" s="193"/>
      <c r="I88" s="194"/>
      <c r="J88" s="194"/>
      <c r="K88" s="195"/>
      <c r="L88" s="198" t="str">
        <f>IFERROR((100/K88/100),"")</f>
        <v/>
      </c>
      <c r="M88" s="197"/>
      <c r="N88" s="180" t="str">
        <f>IFERROR((J88*L88*M88/12),"")</f>
        <v/>
      </c>
      <c r="O88" s="51"/>
      <c r="P88" s="51"/>
      <c r="Q88" s="51"/>
      <c r="R88" s="51"/>
    </row>
    <row r="89" spans="3:18" s="175" customFormat="1" ht="18.75" x14ac:dyDescent="0.25">
      <c r="C89" s="178">
        <v>12</v>
      </c>
      <c r="D89" s="192"/>
      <c r="E89" s="192"/>
      <c r="F89" s="192"/>
      <c r="G89" s="192"/>
      <c r="H89" s="193"/>
      <c r="I89" s="194"/>
      <c r="J89" s="194"/>
      <c r="K89" s="195"/>
      <c r="L89" s="198" t="str">
        <f t="shared" si="0"/>
        <v/>
      </c>
      <c r="M89" s="197"/>
      <c r="N89" s="180" t="str">
        <f t="shared" si="1"/>
        <v/>
      </c>
      <c r="O89" s="51"/>
      <c r="P89" s="51"/>
      <c r="Q89" s="51"/>
      <c r="R89" s="51"/>
    </row>
    <row r="90" spans="3:18" s="175" customFormat="1" ht="18.75" x14ac:dyDescent="0.25">
      <c r="C90" s="178">
        <v>13</v>
      </c>
      <c r="D90" s="192"/>
      <c r="E90" s="192"/>
      <c r="F90" s="192"/>
      <c r="G90" s="192"/>
      <c r="H90" s="193"/>
      <c r="I90" s="194"/>
      <c r="J90" s="194"/>
      <c r="K90" s="195"/>
      <c r="L90" s="198" t="str">
        <f>IFERROR((100/K90/100),"")</f>
        <v/>
      </c>
      <c r="M90" s="197"/>
      <c r="N90" s="180" t="str">
        <f>IFERROR((J90*L90*M90/12),"")</f>
        <v/>
      </c>
      <c r="O90" s="51"/>
      <c r="P90" s="51"/>
      <c r="Q90" s="51"/>
      <c r="R90" s="51"/>
    </row>
    <row r="91" spans="3:18" s="175" customFormat="1" ht="18.75" x14ac:dyDescent="0.25">
      <c r="C91" s="178">
        <v>14</v>
      </c>
      <c r="D91" s="192"/>
      <c r="E91" s="192"/>
      <c r="F91" s="192"/>
      <c r="G91" s="192"/>
      <c r="H91" s="193"/>
      <c r="I91" s="194"/>
      <c r="J91" s="194"/>
      <c r="K91" s="195"/>
      <c r="L91" s="198" t="str">
        <f t="shared" si="0"/>
        <v/>
      </c>
      <c r="M91" s="197"/>
      <c r="N91" s="180" t="str">
        <f t="shared" si="1"/>
        <v/>
      </c>
      <c r="O91" s="51"/>
      <c r="P91" s="51"/>
      <c r="Q91" s="51"/>
      <c r="R91" s="51"/>
    </row>
    <row r="92" spans="3:18" s="49" customFormat="1" ht="15" customHeight="1" x14ac:dyDescent="0.25">
      <c r="C92" s="178">
        <v>15</v>
      </c>
      <c r="D92" s="192"/>
      <c r="E92" s="192"/>
      <c r="F92" s="192"/>
      <c r="G92" s="192"/>
      <c r="H92" s="193"/>
      <c r="I92" s="194"/>
      <c r="J92" s="194"/>
      <c r="K92" s="195"/>
      <c r="L92" s="198" t="str">
        <f t="shared" si="0"/>
        <v/>
      </c>
      <c r="M92" s="197"/>
      <c r="N92" s="180" t="str">
        <f t="shared" si="1"/>
        <v/>
      </c>
      <c r="O92" s="50"/>
    </row>
    <row r="93" spans="3:18" s="49" customFormat="1" ht="15" customHeight="1" x14ac:dyDescent="0.25">
      <c r="D93" s="184"/>
      <c r="E93" s="184"/>
      <c r="F93" s="184"/>
      <c r="G93" s="184"/>
      <c r="H93" s="185"/>
      <c r="I93" s="186"/>
      <c r="J93" s="186"/>
      <c r="K93" s="187"/>
      <c r="L93" s="187"/>
      <c r="M93" s="187"/>
      <c r="N93" s="187"/>
      <c r="O93" s="50"/>
    </row>
    <row r="94" spans="3:18" s="49" customFormat="1" ht="15" customHeight="1" x14ac:dyDescent="0.25">
      <c r="D94" s="184"/>
      <c r="E94" s="184"/>
      <c r="F94" s="184"/>
      <c r="G94" s="184"/>
      <c r="H94" s="185"/>
      <c r="I94" s="186"/>
      <c r="J94" s="186"/>
      <c r="K94" s="187"/>
      <c r="L94" s="187"/>
      <c r="M94" s="187"/>
      <c r="N94" s="187"/>
      <c r="O94" s="50"/>
    </row>
    <row r="95" spans="3:18" s="51" customFormat="1" ht="21.75" customHeight="1" thickBot="1" x14ac:dyDescent="0.3">
      <c r="D95" s="388" t="s">
        <v>74</v>
      </c>
      <c r="E95" s="388"/>
      <c r="F95" s="388"/>
      <c r="G95" s="388"/>
      <c r="H95" s="388"/>
      <c r="I95" s="388"/>
      <c r="J95" s="388"/>
      <c r="K95" s="388"/>
      <c r="L95" s="388"/>
      <c r="M95" s="388"/>
      <c r="N95" s="388"/>
      <c r="O95" s="388"/>
      <c r="P95" s="49"/>
    </row>
    <row r="96" spans="3:18" s="51" customFormat="1" ht="15.75" thickTop="1" x14ac:dyDescent="0.25">
      <c r="P96" s="49"/>
      <c r="Q96" s="188"/>
      <c r="R96" s="188"/>
    </row>
    <row r="97" spans="3:18" s="51" customFormat="1" ht="50.1" customHeight="1" x14ac:dyDescent="0.25">
      <c r="D97" s="391" t="s">
        <v>123</v>
      </c>
      <c r="E97" s="391"/>
      <c r="F97" s="13" t="s">
        <v>134</v>
      </c>
      <c r="G97" s="14" t="s">
        <v>133</v>
      </c>
      <c r="H97" s="14" t="s">
        <v>38</v>
      </c>
      <c r="I97" s="15" t="s">
        <v>79</v>
      </c>
    </row>
    <row r="98" spans="3:18" s="51" customFormat="1" ht="39.950000000000003" customHeight="1" x14ac:dyDescent="0.25">
      <c r="D98" s="384" t="s">
        <v>8</v>
      </c>
      <c r="E98" s="385"/>
      <c r="F98" s="24">
        <f>E120</f>
        <v>0</v>
      </c>
      <c r="G98" s="24">
        <f>F120</f>
        <v>0</v>
      </c>
      <c r="H98" s="26">
        <f>$G$19</f>
        <v>0</v>
      </c>
      <c r="I98" s="24">
        <f>G98*H98</f>
        <v>0</v>
      </c>
    </row>
    <row r="99" spans="3:18" s="51" customFormat="1" ht="39.950000000000003" customHeight="1" x14ac:dyDescent="0.25">
      <c r="D99" s="384" t="s">
        <v>52</v>
      </c>
      <c r="E99" s="385"/>
      <c r="F99" s="24">
        <f>G120</f>
        <v>0</v>
      </c>
      <c r="G99" s="24">
        <f>H120</f>
        <v>0</v>
      </c>
      <c r="H99" s="26">
        <f t="shared" ref="H99:H105" si="2">$G$19</f>
        <v>0</v>
      </c>
      <c r="I99" s="24">
        <f t="shared" ref="I99:I104" si="3">G99*H99</f>
        <v>0</v>
      </c>
    </row>
    <row r="100" spans="3:18" s="51" customFormat="1" ht="39.950000000000003" customHeight="1" x14ac:dyDescent="0.25">
      <c r="D100" s="384" t="s">
        <v>12</v>
      </c>
      <c r="E100" s="385"/>
      <c r="F100" s="24">
        <f>I120</f>
        <v>0</v>
      </c>
      <c r="G100" s="24">
        <f>J120</f>
        <v>0</v>
      </c>
      <c r="H100" s="26">
        <f t="shared" si="2"/>
        <v>0</v>
      </c>
      <c r="I100" s="24">
        <f t="shared" si="3"/>
        <v>0</v>
      </c>
    </row>
    <row r="101" spans="3:18" s="51" customFormat="1" ht="39.950000000000003" customHeight="1" x14ac:dyDescent="0.25">
      <c r="D101" s="384" t="s">
        <v>53</v>
      </c>
      <c r="E101" s="385"/>
      <c r="F101" s="24">
        <f>K120</f>
        <v>0</v>
      </c>
      <c r="G101" s="24">
        <f>L120</f>
        <v>0</v>
      </c>
      <c r="H101" s="26">
        <f t="shared" si="2"/>
        <v>0</v>
      </c>
      <c r="I101" s="24">
        <f t="shared" si="3"/>
        <v>0</v>
      </c>
    </row>
    <row r="102" spans="3:18" s="51" customFormat="1" ht="39.950000000000003" customHeight="1" x14ac:dyDescent="0.25">
      <c r="D102" s="384" t="s">
        <v>9</v>
      </c>
      <c r="E102" s="385"/>
      <c r="F102" s="24">
        <f>M120</f>
        <v>0</v>
      </c>
      <c r="G102" s="24">
        <f>N120</f>
        <v>0</v>
      </c>
      <c r="H102" s="26">
        <f t="shared" si="2"/>
        <v>0</v>
      </c>
      <c r="I102" s="24">
        <f t="shared" si="3"/>
        <v>0</v>
      </c>
    </row>
    <row r="103" spans="3:18" s="51" customFormat="1" ht="39.950000000000003" customHeight="1" x14ac:dyDescent="0.25">
      <c r="D103" s="384" t="s">
        <v>149</v>
      </c>
      <c r="E103" s="385"/>
      <c r="F103" s="24">
        <f>O120</f>
        <v>0</v>
      </c>
      <c r="G103" s="24">
        <f>P120</f>
        <v>0</v>
      </c>
      <c r="H103" s="26">
        <f t="shared" si="2"/>
        <v>0</v>
      </c>
      <c r="I103" s="24">
        <f t="shared" si="3"/>
        <v>0</v>
      </c>
    </row>
    <row r="104" spans="3:18" s="51" customFormat="1" ht="39.950000000000003" customHeight="1" x14ac:dyDescent="0.25">
      <c r="D104" s="384" t="s">
        <v>26</v>
      </c>
      <c r="E104" s="385"/>
      <c r="F104" s="24">
        <f>G104</f>
        <v>0</v>
      </c>
      <c r="G104" s="120"/>
      <c r="H104" s="26">
        <f t="shared" si="2"/>
        <v>0</v>
      </c>
      <c r="I104" s="24">
        <f t="shared" si="3"/>
        <v>0</v>
      </c>
    </row>
    <row r="105" spans="3:18" s="51" customFormat="1" ht="39.950000000000003" customHeight="1" x14ac:dyDescent="0.25">
      <c r="D105" s="389" t="s">
        <v>2</v>
      </c>
      <c r="E105" s="390"/>
      <c r="F105" s="25">
        <f>ROUND(SUM(F98:F104),3)</f>
        <v>0</v>
      </c>
      <c r="G105" s="25">
        <f>ROUND(SUM(G98:G104),3)</f>
        <v>0</v>
      </c>
      <c r="H105" s="27">
        <f t="shared" si="2"/>
        <v>0</v>
      </c>
      <c r="I105" s="25">
        <f>ROUND(SUM(I98:I104),3)</f>
        <v>0</v>
      </c>
    </row>
    <row r="106" spans="3:18" s="51" customFormat="1" ht="15" x14ac:dyDescent="0.25">
      <c r="P106" s="49"/>
      <c r="Q106" s="383"/>
      <c r="R106" s="383"/>
    </row>
    <row r="107" spans="3:18" s="51" customFormat="1" ht="15" x14ac:dyDescent="0.25">
      <c r="P107" s="49"/>
      <c r="Q107" s="189"/>
      <c r="R107" s="189"/>
    </row>
    <row r="108" spans="3:18" s="51" customFormat="1" ht="39.75" customHeight="1" x14ac:dyDescent="0.25">
      <c r="C108" s="321" t="s">
        <v>70</v>
      </c>
      <c r="D108" s="321"/>
      <c r="E108" s="386" t="s">
        <v>65</v>
      </c>
      <c r="F108" s="386"/>
      <c r="G108" s="386" t="s">
        <v>152</v>
      </c>
      <c r="H108" s="386"/>
      <c r="I108" s="386" t="s">
        <v>66</v>
      </c>
      <c r="J108" s="386"/>
      <c r="K108" s="386" t="s">
        <v>67</v>
      </c>
      <c r="L108" s="386"/>
      <c r="M108" s="386" t="s">
        <v>68</v>
      </c>
      <c r="N108" s="386"/>
      <c r="O108" s="386" t="s">
        <v>146</v>
      </c>
      <c r="P108" s="386"/>
      <c r="Q108" s="188"/>
      <c r="R108" s="188"/>
    </row>
    <row r="109" spans="3:18" s="51" customFormat="1" ht="41.25" customHeight="1" x14ac:dyDescent="0.25">
      <c r="C109" s="319" t="s">
        <v>69</v>
      </c>
      <c r="D109" s="319"/>
      <c r="E109" s="174" t="s">
        <v>71</v>
      </c>
      <c r="F109" s="174" t="s">
        <v>72</v>
      </c>
      <c r="G109" s="174" t="s">
        <v>71</v>
      </c>
      <c r="H109" s="174" t="s">
        <v>72</v>
      </c>
      <c r="I109" s="174" t="s">
        <v>73</v>
      </c>
      <c r="J109" s="174" t="s">
        <v>72</v>
      </c>
      <c r="K109" s="174" t="s">
        <v>71</v>
      </c>
      <c r="L109" s="174" t="s">
        <v>72</v>
      </c>
      <c r="M109" s="174" t="s">
        <v>71</v>
      </c>
      <c r="N109" s="174" t="s">
        <v>72</v>
      </c>
      <c r="O109" s="174" t="s">
        <v>71</v>
      </c>
      <c r="P109" s="174" t="s">
        <v>72</v>
      </c>
      <c r="Q109" s="383"/>
      <c r="R109" s="383"/>
    </row>
    <row r="110" spans="3:18" s="51" customFormat="1" ht="18.75" x14ac:dyDescent="0.25">
      <c r="C110" s="392" t="str">
        <f>CONCATENATE("PT 1-", F22)</f>
        <v>PT 1-</v>
      </c>
      <c r="D110" s="392"/>
      <c r="E110" s="131">
        <f>H24</f>
        <v>0</v>
      </c>
      <c r="F110" s="131">
        <f>I24</f>
        <v>0</v>
      </c>
      <c r="G110" s="131">
        <f>H25</f>
        <v>0</v>
      </c>
      <c r="H110" s="131">
        <f>I25</f>
        <v>0</v>
      </c>
      <c r="I110" s="131">
        <f>H26</f>
        <v>0</v>
      </c>
      <c r="J110" s="131">
        <f>I26</f>
        <v>0</v>
      </c>
      <c r="K110" s="131">
        <f>H27</f>
        <v>0</v>
      </c>
      <c r="L110" s="131">
        <f>I27</f>
        <v>0</v>
      </c>
      <c r="M110" s="131">
        <f>H28</f>
        <v>0</v>
      </c>
      <c r="N110" s="131">
        <f>I28</f>
        <v>0</v>
      </c>
      <c r="O110" s="131">
        <f>H29</f>
        <v>0</v>
      </c>
      <c r="P110" s="131">
        <f>I29</f>
        <v>0</v>
      </c>
      <c r="Q110" s="188"/>
      <c r="R110" s="188"/>
    </row>
    <row r="111" spans="3:18" s="51" customFormat="1" ht="18.75" customHeight="1" x14ac:dyDescent="0.25">
      <c r="C111" s="392" t="str">
        <f>CONCATENATE("PT 2-", L22)</f>
        <v>PT 2-</v>
      </c>
      <c r="D111" s="392"/>
      <c r="E111" s="131">
        <f>N24</f>
        <v>0</v>
      </c>
      <c r="F111" s="131">
        <f>O24</f>
        <v>0</v>
      </c>
      <c r="G111" s="131">
        <f>N25</f>
        <v>0</v>
      </c>
      <c r="H111" s="131">
        <f>O25</f>
        <v>0</v>
      </c>
      <c r="I111" s="131">
        <f>N26</f>
        <v>0</v>
      </c>
      <c r="J111" s="131">
        <f>O26</f>
        <v>0</v>
      </c>
      <c r="K111" s="131">
        <f>N27</f>
        <v>0</v>
      </c>
      <c r="L111" s="131">
        <f>O27</f>
        <v>0</v>
      </c>
      <c r="M111" s="131">
        <f>N28</f>
        <v>0</v>
      </c>
      <c r="N111" s="131">
        <f>O28</f>
        <v>0</v>
      </c>
      <c r="O111" s="131">
        <f>N29</f>
        <v>0</v>
      </c>
      <c r="P111" s="131">
        <f>O29</f>
        <v>0</v>
      </c>
      <c r="Q111" s="383"/>
      <c r="R111" s="383"/>
    </row>
    <row r="112" spans="3:18" s="51" customFormat="1" ht="18.75" customHeight="1" x14ac:dyDescent="0.25">
      <c r="C112" s="392" t="str">
        <f>CONCATENATE("PT 3-", F33)</f>
        <v>PT 3-</v>
      </c>
      <c r="D112" s="392"/>
      <c r="E112" s="131">
        <f>H35</f>
        <v>0</v>
      </c>
      <c r="F112" s="131">
        <f>I35</f>
        <v>0</v>
      </c>
      <c r="G112" s="131">
        <f>H36</f>
        <v>0</v>
      </c>
      <c r="H112" s="131">
        <f>I36</f>
        <v>0</v>
      </c>
      <c r="I112" s="131">
        <f>H37</f>
        <v>0</v>
      </c>
      <c r="J112" s="131">
        <f>I37</f>
        <v>0</v>
      </c>
      <c r="K112" s="131">
        <f>H38</f>
        <v>0</v>
      </c>
      <c r="L112" s="131">
        <f>I38</f>
        <v>0</v>
      </c>
      <c r="M112" s="131">
        <f>H39</f>
        <v>0</v>
      </c>
      <c r="N112" s="131">
        <f>I39</f>
        <v>0</v>
      </c>
      <c r="O112" s="131">
        <f>H40</f>
        <v>0</v>
      </c>
      <c r="P112" s="131">
        <f>I40</f>
        <v>0</v>
      </c>
      <c r="Q112" s="188"/>
      <c r="R112" s="188"/>
    </row>
    <row r="113" spans="3:18" s="51" customFormat="1" ht="15" customHeight="1" x14ac:dyDescent="0.25">
      <c r="C113" s="392" t="str">
        <f>CONCATENATE("PT 4-", L33)</f>
        <v>PT 4-</v>
      </c>
      <c r="D113" s="392"/>
      <c r="E113" s="131">
        <f>N35</f>
        <v>0</v>
      </c>
      <c r="F113" s="131">
        <f>O35</f>
        <v>0</v>
      </c>
      <c r="G113" s="131">
        <f>N36</f>
        <v>0</v>
      </c>
      <c r="H113" s="131">
        <f>O36</f>
        <v>0</v>
      </c>
      <c r="I113" s="131">
        <f>N37</f>
        <v>0</v>
      </c>
      <c r="J113" s="131">
        <f>O37</f>
        <v>0</v>
      </c>
      <c r="K113" s="131">
        <f>N38</f>
        <v>0</v>
      </c>
      <c r="L113" s="131">
        <f>O38</f>
        <v>0</v>
      </c>
      <c r="M113" s="131">
        <f>N39</f>
        <v>0</v>
      </c>
      <c r="N113" s="131">
        <f>O39</f>
        <v>0</v>
      </c>
      <c r="O113" s="131">
        <f>N40</f>
        <v>0</v>
      </c>
      <c r="P113" s="131">
        <f>O40</f>
        <v>0</v>
      </c>
      <c r="Q113" s="383"/>
      <c r="R113" s="383"/>
    </row>
    <row r="114" spans="3:18" s="51" customFormat="1" ht="18.75" customHeight="1" x14ac:dyDescent="0.25">
      <c r="C114" s="392" t="str">
        <f>CONCATENATE("PT 5-", F43)</f>
        <v>PT 5-</v>
      </c>
      <c r="D114" s="392"/>
      <c r="E114" s="131">
        <f>H45</f>
        <v>0</v>
      </c>
      <c r="F114" s="131">
        <f>I45</f>
        <v>0</v>
      </c>
      <c r="G114" s="131">
        <f>H46</f>
        <v>0</v>
      </c>
      <c r="H114" s="131">
        <f>I46</f>
        <v>0</v>
      </c>
      <c r="I114" s="131">
        <f>H47</f>
        <v>0</v>
      </c>
      <c r="J114" s="131">
        <f>I47</f>
        <v>0</v>
      </c>
      <c r="K114" s="131">
        <f>H48</f>
        <v>0</v>
      </c>
      <c r="L114" s="131">
        <f>I48</f>
        <v>0</v>
      </c>
      <c r="M114" s="131">
        <f>H49</f>
        <v>0</v>
      </c>
      <c r="N114" s="131">
        <f>I49</f>
        <v>0</v>
      </c>
      <c r="O114" s="131">
        <f>H50</f>
        <v>0</v>
      </c>
      <c r="P114" s="131">
        <f>I50</f>
        <v>0</v>
      </c>
      <c r="Q114" s="188"/>
      <c r="R114" s="188"/>
    </row>
    <row r="115" spans="3:18" s="51" customFormat="1" ht="18.75" customHeight="1" x14ac:dyDescent="0.25">
      <c r="C115" s="392" t="str">
        <f>CONCATENATE("PT 6-", L43)</f>
        <v>PT 6-</v>
      </c>
      <c r="D115" s="392"/>
      <c r="E115" s="131">
        <f>N45</f>
        <v>0</v>
      </c>
      <c r="F115" s="131">
        <f>O45</f>
        <v>0</v>
      </c>
      <c r="G115" s="131">
        <f>N46</f>
        <v>0</v>
      </c>
      <c r="H115" s="131">
        <f>O46</f>
        <v>0</v>
      </c>
      <c r="I115" s="131">
        <f>N47</f>
        <v>0</v>
      </c>
      <c r="J115" s="131">
        <f>O47</f>
        <v>0</v>
      </c>
      <c r="K115" s="131">
        <f>N48</f>
        <v>0</v>
      </c>
      <c r="L115" s="131">
        <f>O48</f>
        <v>0</v>
      </c>
      <c r="M115" s="131">
        <f>N49</f>
        <v>0</v>
      </c>
      <c r="N115" s="131">
        <f>O49</f>
        <v>0</v>
      </c>
      <c r="O115" s="131">
        <f>N50</f>
        <v>0</v>
      </c>
      <c r="P115" s="131">
        <f>O50</f>
        <v>0</v>
      </c>
      <c r="Q115" s="383"/>
      <c r="R115" s="383"/>
    </row>
    <row r="116" spans="3:18" s="51" customFormat="1" ht="18.75" customHeight="1" x14ac:dyDescent="0.25">
      <c r="C116" s="392" t="str">
        <f>CONCATENATE("PT 7-", F53)</f>
        <v>PT 7-</v>
      </c>
      <c r="D116" s="392"/>
      <c r="E116" s="131">
        <f>H55</f>
        <v>0</v>
      </c>
      <c r="F116" s="131">
        <f>I55</f>
        <v>0</v>
      </c>
      <c r="G116" s="131">
        <f>H56</f>
        <v>0</v>
      </c>
      <c r="H116" s="131">
        <f>I56</f>
        <v>0</v>
      </c>
      <c r="I116" s="131">
        <f>H57</f>
        <v>0</v>
      </c>
      <c r="J116" s="131">
        <f>I57</f>
        <v>0</v>
      </c>
      <c r="K116" s="131">
        <f>H58</f>
        <v>0</v>
      </c>
      <c r="L116" s="131">
        <f>I58</f>
        <v>0</v>
      </c>
      <c r="M116" s="131">
        <f>H59</f>
        <v>0</v>
      </c>
      <c r="N116" s="131">
        <f>I59</f>
        <v>0</v>
      </c>
      <c r="O116" s="131">
        <f>H60</f>
        <v>0</v>
      </c>
      <c r="P116" s="131">
        <f>I60</f>
        <v>0</v>
      </c>
      <c r="Q116" s="188"/>
      <c r="R116" s="188"/>
    </row>
    <row r="117" spans="3:18" s="51" customFormat="1" ht="18.75" customHeight="1" x14ac:dyDescent="0.25">
      <c r="C117" s="392" t="str">
        <f>CONCATENATE("PT 8-", L53)</f>
        <v>PT 8-</v>
      </c>
      <c r="D117" s="392"/>
      <c r="E117" s="131">
        <f>N55</f>
        <v>0</v>
      </c>
      <c r="F117" s="131">
        <f>O55</f>
        <v>0</v>
      </c>
      <c r="G117" s="131">
        <f>N56</f>
        <v>0</v>
      </c>
      <c r="H117" s="131">
        <f>O56</f>
        <v>0</v>
      </c>
      <c r="I117" s="131">
        <f>N57</f>
        <v>0</v>
      </c>
      <c r="J117" s="131">
        <f>O57</f>
        <v>0</v>
      </c>
      <c r="K117" s="131">
        <f>N58</f>
        <v>0</v>
      </c>
      <c r="L117" s="131">
        <f>O58</f>
        <v>0</v>
      </c>
      <c r="M117" s="131">
        <f>N59</f>
        <v>0</v>
      </c>
      <c r="N117" s="131">
        <f>O59</f>
        <v>0</v>
      </c>
      <c r="O117" s="131">
        <f>N60</f>
        <v>0</v>
      </c>
      <c r="P117" s="131">
        <f>O60</f>
        <v>0</v>
      </c>
      <c r="Q117" s="383"/>
      <c r="R117" s="383"/>
    </row>
    <row r="118" spans="3:18" s="51" customFormat="1" ht="18.75" x14ac:dyDescent="0.25">
      <c r="C118" s="392" t="str">
        <f>CONCATENATE("PT 9-", F64)</f>
        <v>PT 9-</v>
      </c>
      <c r="D118" s="392"/>
      <c r="E118" s="131">
        <f>H66</f>
        <v>0</v>
      </c>
      <c r="F118" s="131">
        <f>I66</f>
        <v>0</v>
      </c>
      <c r="G118" s="131">
        <f>H67</f>
        <v>0</v>
      </c>
      <c r="H118" s="131">
        <f>I67</f>
        <v>0</v>
      </c>
      <c r="I118" s="131">
        <f>H68</f>
        <v>0</v>
      </c>
      <c r="J118" s="131">
        <f>I68</f>
        <v>0</v>
      </c>
      <c r="K118" s="131">
        <f>H69</f>
        <v>0</v>
      </c>
      <c r="L118" s="131">
        <f>I69</f>
        <v>0</v>
      </c>
      <c r="M118" s="131">
        <f>H70</f>
        <v>0</v>
      </c>
      <c r="N118" s="131">
        <f>I70</f>
        <v>0</v>
      </c>
      <c r="O118" s="131">
        <f>H71</f>
        <v>0</v>
      </c>
      <c r="P118" s="131">
        <f>I71</f>
        <v>0</v>
      </c>
      <c r="Q118" s="188"/>
      <c r="R118" s="188"/>
    </row>
    <row r="119" spans="3:18" s="51" customFormat="1" ht="18.75" x14ac:dyDescent="0.25">
      <c r="C119" s="392" t="str">
        <f>CONCATENATE("PT 10-", L64)</f>
        <v>PT 10-</v>
      </c>
      <c r="D119" s="392"/>
      <c r="E119" s="131">
        <f>N66</f>
        <v>0</v>
      </c>
      <c r="F119" s="131">
        <f>O66</f>
        <v>0</v>
      </c>
      <c r="G119" s="131">
        <f>N67</f>
        <v>0</v>
      </c>
      <c r="H119" s="131">
        <f>O67</f>
        <v>0</v>
      </c>
      <c r="I119" s="131">
        <f>N68</f>
        <v>0</v>
      </c>
      <c r="J119" s="131">
        <f>O68</f>
        <v>0</v>
      </c>
      <c r="K119" s="131">
        <f>N69</f>
        <v>0</v>
      </c>
      <c r="L119" s="131">
        <f>O69</f>
        <v>0</v>
      </c>
      <c r="M119" s="131">
        <f>N69</f>
        <v>0</v>
      </c>
      <c r="N119" s="131">
        <f>O70</f>
        <v>0</v>
      </c>
      <c r="O119" s="131">
        <f>N71</f>
        <v>0</v>
      </c>
      <c r="P119" s="131">
        <f>O71</f>
        <v>0</v>
      </c>
      <c r="Q119" s="383"/>
      <c r="R119" s="383"/>
    </row>
    <row r="120" spans="3:18" s="190" customFormat="1" ht="18.75" x14ac:dyDescent="0.25">
      <c r="C120" s="387" t="s">
        <v>2</v>
      </c>
      <c r="D120" s="387"/>
      <c r="E120" s="25">
        <f>ROUND(SUM(E110:E119),3)</f>
        <v>0</v>
      </c>
      <c r="F120" s="25">
        <f>ROUND(SUM(F110:F119),3)</f>
        <v>0</v>
      </c>
      <c r="G120" s="25">
        <f t="shared" ref="G120:P120" si="4">ROUND(SUM(G110:G119),3)</f>
        <v>0</v>
      </c>
      <c r="H120" s="25">
        <f t="shared" si="4"/>
        <v>0</v>
      </c>
      <c r="I120" s="25">
        <f t="shared" si="4"/>
        <v>0</v>
      </c>
      <c r="J120" s="25">
        <f t="shared" si="4"/>
        <v>0</v>
      </c>
      <c r="K120" s="25">
        <f t="shared" si="4"/>
        <v>0</v>
      </c>
      <c r="L120" s="25">
        <f t="shared" si="4"/>
        <v>0</v>
      </c>
      <c r="M120" s="25">
        <f t="shared" si="4"/>
        <v>0</v>
      </c>
      <c r="N120" s="25">
        <f t="shared" si="4"/>
        <v>0</v>
      </c>
      <c r="O120" s="25">
        <f t="shared" si="4"/>
        <v>0</v>
      </c>
      <c r="P120" s="25">
        <f t="shared" si="4"/>
        <v>0</v>
      </c>
      <c r="Q120" s="188"/>
      <c r="R120" s="188"/>
    </row>
    <row r="121" spans="3:18" s="51" customFormat="1" ht="15" x14ac:dyDescent="0.25">
      <c r="Q121" s="383"/>
      <c r="R121" s="383"/>
    </row>
    <row r="122" spans="3:18" s="51" customFormat="1" ht="15" x14ac:dyDescent="0.25">
      <c r="Q122" s="188"/>
      <c r="R122" s="188"/>
    </row>
    <row r="123" spans="3:18" s="51" customFormat="1" ht="50.1" customHeight="1" x14ac:dyDescent="0.25">
      <c r="C123" s="321" t="s">
        <v>69</v>
      </c>
      <c r="D123" s="321"/>
      <c r="E123" s="21" t="s">
        <v>132</v>
      </c>
      <c r="F123" s="12" t="s">
        <v>133</v>
      </c>
      <c r="G123" s="12" t="s">
        <v>38</v>
      </c>
      <c r="H123" s="12" t="s">
        <v>78</v>
      </c>
      <c r="Q123" s="383"/>
      <c r="R123" s="383"/>
    </row>
    <row r="124" spans="3:18" s="51" customFormat="1" ht="24.95" customHeight="1" x14ac:dyDescent="0.25">
      <c r="C124" s="392" t="str">
        <f t="shared" ref="C124:C133" si="5">C110</f>
        <v>PT 1-</v>
      </c>
      <c r="D124" s="392"/>
      <c r="E124" s="131">
        <f t="shared" ref="E124:F133" si="6">E110+G110+I110+K110+M110+O110</f>
        <v>0</v>
      </c>
      <c r="F124" s="131">
        <f t="shared" si="6"/>
        <v>0</v>
      </c>
      <c r="G124" s="132" t="str">
        <f>IF(E124&lt;&gt;0,$G$19,"")</f>
        <v/>
      </c>
      <c r="H124" s="131" t="str">
        <f>IF(E124&lt;&gt;0,F124*$G$19,"")</f>
        <v/>
      </c>
    </row>
    <row r="125" spans="3:18" s="51" customFormat="1" ht="24.95" customHeight="1" x14ac:dyDescent="0.25">
      <c r="C125" s="392" t="str">
        <f t="shared" si="5"/>
        <v>PT 2-</v>
      </c>
      <c r="D125" s="392"/>
      <c r="E125" s="131">
        <f t="shared" si="6"/>
        <v>0</v>
      </c>
      <c r="F125" s="131">
        <f t="shared" si="6"/>
        <v>0</v>
      </c>
      <c r="G125" s="132" t="str">
        <f t="shared" ref="G125:G134" si="7">IF(E125&lt;&gt;0,$G$19,"")</f>
        <v/>
      </c>
      <c r="H125" s="131" t="str">
        <f t="shared" ref="H125:H134" si="8">IF(E125&lt;&gt;0,F125*$G$19,"")</f>
        <v/>
      </c>
    </row>
    <row r="126" spans="3:18" s="51" customFormat="1" ht="24.95" customHeight="1" x14ac:dyDescent="0.25">
      <c r="C126" s="392" t="str">
        <f t="shared" si="5"/>
        <v>PT 3-</v>
      </c>
      <c r="D126" s="392"/>
      <c r="E126" s="131">
        <f t="shared" si="6"/>
        <v>0</v>
      </c>
      <c r="F126" s="131">
        <f t="shared" si="6"/>
        <v>0</v>
      </c>
      <c r="G126" s="132" t="str">
        <f t="shared" si="7"/>
        <v/>
      </c>
      <c r="H126" s="131" t="str">
        <f t="shared" si="8"/>
        <v/>
      </c>
    </row>
    <row r="127" spans="3:18" s="51" customFormat="1" ht="24.95" customHeight="1" x14ac:dyDescent="0.25">
      <c r="C127" s="392" t="str">
        <f t="shared" si="5"/>
        <v>PT 4-</v>
      </c>
      <c r="D127" s="392"/>
      <c r="E127" s="131">
        <f t="shared" si="6"/>
        <v>0</v>
      </c>
      <c r="F127" s="131">
        <f t="shared" si="6"/>
        <v>0</v>
      </c>
      <c r="G127" s="132" t="str">
        <f t="shared" si="7"/>
        <v/>
      </c>
      <c r="H127" s="131" t="str">
        <f t="shared" si="8"/>
        <v/>
      </c>
    </row>
    <row r="128" spans="3:18" s="51" customFormat="1" ht="24.95" customHeight="1" x14ac:dyDescent="0.25">
      <c r="C128" s="392" t="str">
        <f t="shared" si="5"/>
        <v>PT 5-</v>
      </c>
      <c r="D128" s="392"/>
      <c r="E128" s="131">
        <f t="shared" si="6"/>
        <v>0</v>
      </c>
      <c r="F128" s="131">
        <f t="shared" si="6"/>
        <v>0</v>
      </c>
      <c r="G128" s="132" t="str">
        <f t="shared" si="7"/>
        <v/>
      </c>
      <c r="H128" s="131" t="str">
        <f t="shared" si="8"/>
        <v/>
      </c>
    </row>
    <row r="129" spans="3:8" s="51" customFormat="1" ht="24.95" customHeight="1" x14ac:dyDescent="0.25">
      <c r="C129" s="392" t="str">
        <f t="shared" si="5"/>
        <v>PT 6-</v>
      </c>
      <c r="D129" s="392"/>
      <c r="E129" s="131">
        <f t="shared" si="6"/>
        <v>0</v>
      </c>
      <c r="F129" s="131">
        <f t="shared" si="6"/>
        <v>0</v>
      </c>
      <c r="G129" s="132" t="str">
        <f t="shared" si="7"/>
        <v/>
      </c>
      <c r="H129" s="131" t="str">
        <f t="shared" si="8"/>
        <v/>
      </c>
    </row>
    <row r="130" spans="3:8" s="51" customFormat="1" ht="24.95" customHeight="1" x14ac:dyDescent="0.25">
      <c r="C130" s="392" t="str">
        <f t="shared" si="5"/>
        <v>PT 7-</v>
      </c>
      <c r="D130" s="392"/>
      <c r="E130" s="131">
        <f t="shared" si="6"/>
        <v>0</v>
      </c>
      <c r="F130" s="131">
        <f t="shared" si="6"/>
        <v>0</v>
      </c>
      <c r="G130" s="132" t="str">
        <f t="shared" si="7"/>
        <v/>
      </c>
      <c r="H130" s="131" t="str">
        <f t="shared" si="8"/>
        <v/>
      </c>
    </row>
    <row r="131" spans="3:8" s="51" customFormat="1" ht="24.95" customHeight="1" x14ac:dyDescent="0.25">
      <c r="C131" s="392" t="str">
        <f t="shared" si="5"/>
        <v>PT 8-</v>
      </c>
      <c r="D131" s="392"/>
      <c r="E131" s="131">
        <f t="shared" si="6"/>
        <v>0</v>
      </c>
      <c r="F131" s="131">
        <f t="shared" si="6"/>
        <v>0</v>
      </c>
      <c r="G131" s="132" t="str">
        <f t="shared" si="7"/>
        <v/>
      </c>
      <c r="H131" s="131" t="str">
        <f t="shared" si="8"/>
        <v/>
      </c>
    </row>
    <row r="132" spans="3:8" s="51" customFormat="1" ht="24.95" customHeight="1" x14ac:dyDescent="0.25">
      <c r="C132" s="392" t="str">
        <f t="shared" si="5"/>
        <v>PT 9-</v>
      </c>
      <c r="D132" s="392"/>
      <c r="E132" s="131">
        <f t="shared" si="6"/>
        <v>0</v>
      </c>
      <c r="F132" s="131">
        <f t="shared" si="6"/>
        <v>0</v>
      </c>
      <c r="G132" s="132" t="str">
        <f t="shared" si="7"/>
        <v/>
      </c>
      <c r="H132" s="131" t="str">
        <f t="shared" si="8"/>
        <v/>
      </c>
    </row>
    <row r="133" spans="3:8" s="51" customFormat="1" ht="24.95" customHeight="1" x14ac:dyDescent="0.25">
      <c r="C133" s="392" t="str">
        <f t="shared" si="5"/>
        <v>PT 10-</v>
      </c>
      <c r="D133" s="392"/>
      <c r="E133" s="131">
        <f t="shared" si="6"/>
        <v>0</v>
      </c>
      <c r="F133" s="131">
        <f t="shared" si="6"/>
        <v>0</v>
      </c>
      <c r="G133" s="132" t="str">
        <f t="shared" si="7"/>
        <v/>
      </c>
      <c r="H133" s="131" t="str">
        <f t="shared" si="8"/>
        <v/>
      </c>
    </row>
    <row r="134" spans="3:8" s="77" customFormat="1" ht="24.95" customHeight="1" x14ac:dyDescent="0.25">
      <c r="C134" s="322" t="s">
        <v>147</v>
      </c>
      <c r="D134" s="322"/>
      <c r="E134" s="131">
        <f>F104</f>
        <v>0</v>
      </c>
      <c r="F134" s="131">
        <f>G104</f>
        <v>0</v>
      </c>
      <c r="G134" s="132" t="str">
        <f t="shared" si="7"/>
        <v/>
      </c>
      <c r="H134" s="131" t="str">
        <f t="shared" si="8"/>
        <v/>
      </c>
    </row>
    <row r="135" spans="3:8" s="51" customFormat="1" ht="24.95" customHeight="1" x14ac:dyDescent="0.25">
      <c r="C135" s="320" t="s">
        <v>2</v>
      </c>
      <c r="D135" s="320"/>
      <c r="E135" s="25">
        <f>ROUND(SUM(E124:E134),3)</f>
        <v>0</v>
      </c>
      <c r="F135" s="25">
        <f>ROUND(SUM(F124:F134),3)</f>
        <v>0</v>
      </c>
      <c r="G135" s="27">
        <f t="shared" ref="G135" si="9">$G$19</f>
        <v>0</v>
      </c>
      <c r="H135" s="25">
        <f>ROUND(SUM(H124:H134),3)</f>
        <v>0</v>
      </c>
    </row>
    <row r="136" spans="3:8" s="51" customFormat="1" ht="15" x14ac:dyDescent="0.25"/>
    <row r="137" spans="3:8" s="51" customFormat="1" ht="15" x14ac:dyDescent="0.25"/>
    <row r="138" spans="3:8" s="51" customFormat="1" ht="15" x14ac:dyDescent="0.25"/>
    <row r="139" spans="3:8" s="51" customFormat="1" ht="15" x14ac:dyDescent="0.25"/>
    <row r="140" spans="3:8" s="51" customFormat="1" ht="15" x14ac:dyDescent="0.25"/>
    <row r="141" spans="3:8" s="175" customFormat="1" ht="15" x14ac:dyDescent="0.25"/>
    <row r="142" spans="3:8" ht="15" hidden="1" x14ac:dyDescent="0.25"/>
    <row r="143" spans="3:8" ht="15" hidden="1" x14ac:dyDescent="0.25"/>
    <row r="144" spans="3:8"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sheetData>
  <sheetProtection algorithmName="SHA-512" hashValue="GDpmqXZIvQ1MAAHVa49YuGNqwbn5yDvSDkMUPErBmGRxQ7Sm32Nrgm/wAdgC6RWAgoC9WbyTikK+gTa9L3w1wg==" saltValue="h/RlxbmqhcOn1SrPixpBIQ==" spinCount="100000" sheet="1" selectLockedCells="1"/>
  <mergeCells count="248">
    <mergeCell ref="D3:L3"/>
    <mergeCell ref="D5:L5"/>
    <mergeCell ref="D7:E7"/>
    <mergeCell ref="F7:H7"/>
    <mergeCell ref="D9:E9"/>
    <mergeCell ref="F9:H9"/>
    <mergeCell ref="D13:F13"/>
    <mergeCell ref="G13:H13"/>
    <mergeCell ref="I13:K13"/>
    <mergeCell ref="D14:F14"/>
    <mergeCell ref="G14:H14"/>
    <mergeCell ref="I14:K14"/>
    <mergeCell ref="D11:F11"/>
    <mergeCell ref="G11:H11"/>
    <mergeCell ref="I11:K11"/>
    <mergeCell ref="D12:F12"/>
    <mergeCell ref="G12:H12"/>
    <mergeCell ref="I12:K12"/>
    <mergeCell ref="D19:F19"/>
    <mergeCell ref="G19:H19"/>
    <mergeCell ref="D22:E22"/>
    <mergeCell ref="F22:I22"/>
    <mergeCell ref="J22:K22"/>
    <mergeCell ref="D15:D17"/>
    <mergeCell ref="E15:F15"/>
    <mergeCell ref="G15:H17"/>
    <mergeCell ref="I15:K17"/>
    <mergeCell ref="E16:F16"/>
    <mergeCell ref="E17:F17"/>
    <mergeCell ref="D25:E25"/>
    <mergeCell ref="F25:G25"/>
    <mergeCell ref="J25:K25"/>
    <mergeCell ref="L25:M25"/>
    <mergeCell ref="D26:E26"/>
    <mergeCell ref="F26:G26"/>
    <mergeCell ref="J26:K26"/>
    <mergeCell ref="L26:M26"/>
    <mergeCell ref="L22:O22"/>
    <mergeCell ref="D23:E23"/>
    <mergeCell ref="F23:G23"/>
    <mergeCell ref="J23:K23"/>
    <mergeCell ref="L23:M23"/>
    <mergeCell ref="D24:E24"/>
    <mergeCell ref="F24:G24"/>
    <mergeCell ref="J24:K24"/>
    <mergeCell ref="L24:M24"/>
    <mergeCell ref="D29:E29"/>
    <mergeCell ref="F29:G29"/>
    <mergeCell ref="J29:K29"/>
    <mergeCell ref="L29:M29"/>
    <mergeCell ref="D30:F30"/>
    <mergeCell ref="J30:L30"/>
    <mergeCell ref="D27:E27"/>
    <mergeCell ref="F27:G27"/>
    <mergeCell ref="J27:K27"/>
    <mergeCell ref="L27:M27"/>
    <mergeCell ref="D28:E28"/>
    <mergeCell ref="F28:G28"/>
    <mergeCell ref="J28:K28"/>
    <mergeCell ref="L28:M28"/>
    <mergeCell ref="D35:E35"/>
    <mergeCell ref="F35:G35"/>
    <mergeCell ref="J35:K35"/>
    <mergeCell ref="L35:M35"/>
    <mergeCell ref="D36:E36"/>
    <mergeCell ref="F36:G36"/>
    <mergeCell ref="J36:K36"/>
    <mergeCell ref="L36:M36"/>
    <mergeCell ref="D33:E33"/>
    <mergeCell ref="F33:I33"/>
    <mergeCell ref="J33:K33"/>
    <mergeCell ref="L33:O33"/>
    <mergeCell ref="D34:E34"/>
    <mergeCell ref="F34:G34"/>
    <mergeCell ref="J34:K34"/>
    <mergeCell ref="L34:M34"/>
    <mergeCell ref="D39:E39"/>
    <mergeCell ref="F39:G39"/>
    <mergeCell ref="J39:K39"/>
    <mergeCell ref="L39:M39"/>
    <mergeCell ref="D40:E40"/>
    <mergeCell ref="F40:G40"/>
    <mergeCell ref="J40:K40"/>
    <mergeCell ref="L40:M40"/>
    <mergeCell ref="D37:E37"/>
    <mergeCell ref="F37:G37"/>
    <mergeCell ref="J37:K37"/>
    <mergeCell ref="L37:M37"/>
    <mergeCell ref="D38:E38"/>
    <mergeCell ref="F38:G38"/>
    <mergeCell ref="J38:K38"/>
    <mergeCell ref="L38:M38"/>
    <mergeCell ref="D44:E44"/>
    <mergeCell ref="F44:G44"/>
    <mergeCell ref="J44:K44"/>
    <mergeCell ref="L44:M44"/>
    <mergeCell ref="D45:E45"/>
    <mergeCell ref="F45:G45"/>
    <mergeCell ref="J45:K45"/>
    <mergeCell ref="L45:M45"/>
    <mergeCell ref="D41:F41"/>
    <mergeCell ref="J41:L41"/>
    <mergeCell ref="D43:E43"/>
    <mergeCell ref="F43:I43"/>
    <mergeCell ref="J43:K43"/>
    <mergeCell ref="L43:O43"/>
    <mergeCell ref="D48:E48"/>
    <mergeCell ref="F48:G48"/>
    <mergeCell ref="J48:K48"/>
    <mergeCell ref="L48:M48"/>
    <mergeCell ref="D49:E49"/>
    <mergeCell ref="F49:G49"/>
    <mergeCell ref="J49:K49"/>
    <mergeCell ref="L49:M49"/>
    <mergeCell ref="D46:E46"/>
    <mergeCell ref="F46:G46"/>
    <mergeCell ref="J46:K46"/>
    <mergeCell ref="L46:M46"/>
    <mergeCell ref="D47:E47"/>
    <mergeCell ref="F47:G47"/>
    <mergeCell ref="J47:K47"/>
    <mergeCell ref="L47:M47"/>
    <mergeCell ref="D53:E53"/>
    <mergeCell ref="F53:I53"/>
    <mergeCell ref="J53:K53"/>
    <mergeCell ref="L53:O53"/>
    <mergeCell ref="D54:E54"/>
    <mergeCell ref="F54:G54"/>
    <mergeCell ref="J54:K54"/>
    <mergeCell ref="L54:M54"/>
    <mergeCell ref="D50:E50"/>
    <mergeCell ref="F50:G50"/>
    <mergeCell ref="J50:K50"/>
    <mergeCell ref="L50:M50"/>
    <mergeCell ref="D51:F51"/>
    <mergeCell ref="J51:L51"/>
    <mergeCell ref="D57:E57"/>
    <mergeCell ref="F57:G57"/>
    <mergeCell ref="J57:K57"/>
    <mergeCell ref="L57:M57"/>
    <mergeCell ref="D58:E58"/>
    <mergeCell ref="F58:G58"/>
    <mergeCell ref="J58:K58"/>
    <mergeCell ref="L58:M58"/>
    <mergeCell ref="D55:E55"/>
    <mergeCell ref="F55:G55"/>
    <mergeCell ref="J55:K55"/>
    <mergeCell ref="L55:M55"/>
    <mergeCell ref="D56:E56"/>
    <mergeCell ref="F56:G56"/>
    <mergeCell ref="J56:K56"/>
    <mergeCell ref="L56:M56"/>
    <mergeCell ref="D61:F61"/>
    <mergeCell ref="J61:L61"/>
    <mergeCell ref="D64:E64"/>
    <mergeCell ref="F64:I64"/>
    <mergeCell ref="J64:K64"/>
    <mergeCell ref="L64:O64"/>
    <mergeCell ref="D59:E59"/>
    <mergeCell ref="F59:G59"/>
    <mergeCell ref="J59:K59"/>
    <mergeCell ref="L59:M59"/>
    <mergeCell ref="D60:E60"/>
    <mergeCell ref="F60:G60"/>
    <mergeCell ref="J60:K60"/>
    <mergeCell ref="L60:M60"/>
    <mergeCell ref="D67:E67"/>
    <mergeCell ref="F67:G67"/>
    <mergeCell ref="J67:K67"/>
    <mergeCell ref="L67:M67"/>
    <mergeCell ref="D68:E68"/>
    <mergeCell ref="F68:G68"/>
    <mergeCell ref="J68:K68"/>
    <mergeCell ref="L68:M68"/>
    <mergeCell ref="D65:E65"/>
    <mergeCell ref="F65:G65"/>
    <mergeCell ref="J65:K65"/>
    <mergeCell ref="L65:M65"/>
    <mergeCell ref="D66:E66"/>
    <mergeCell ref="F66:G66"/>
    <mergeCell ref="J66:K66"/>
    <mergeCell ref="L66:M66"/>
    <mergeCell ref="D71:E71"/>
    <mergeCell ref="F71:G71"/>
    <mergeCell ref="J71:K71"/>
    <mergeCell ref="L71:M71"/>
    <mergeCell ref="D72:F72"/>
    <mergeCell ref="J72:L72"/>
    <mergeCell ref="D69:E69"/>
    <mergeCell ref="F69:G69"/>
    <mergeCell ref="J69:K69"/>
    <mergeCell ref="L69:M69"/>
    <mergeCell ref="D70:E70"/>
    <mergeCell ref="F70:G70"/>
    <mergeCell ref="J70:K70"/>
    <mergeCell ref="L70:M70"/>
    <mergeCell ref="D101:E101"/>
    <mergeCell ref="D102:E102"/>
    <mergeCell ref="D103:E103"/>
    <mergeCell ref="D104:E104"/>
    <mergeCell ref="D105:E105"/>
    <mergeCell ref="Q106:R106"/>
    <mergeCell ref="D74:O74"/>
    <mergeCell ref="D95:O95"/>
    <mergeCell ref="D97:E97"/>
    <mergeCell ref="D98:E98"/>
    <mergeCell ref="D99:E99"/>
    <mergeCell ref="D100:E100"/>
    <mergeCell ref="C112:D112"/>
    <mergeCell ref="C113:D113"/>
    <mergeCell ref="Q113:R113"/>
    <mergeCell ref="C114:D114"/>
    <mergeCell ref="C115:D115"/>
    <mergeCell ref="Q115:R115"/>
    <mergeCell ref="O108:P108"/>
    <mergeCell ref="C109:D109"/>
    <mergeCell ref="Q109:R109"/>
    <mergeCell ref="C110:D110"/>
    <mergeCell ref="C111:D111"/>
    <mergeCell ref="Q111:R111"/>
    <mergeCell ref="C108:D108"/>
    <mergeCell ref="E108:F108"/>
    <mergeCell ref="G108:H108"/>
    <mergeCell ref="I108:J108"/>
    <mergeCell ref="K108:L108"/>
    <mergeCell ref="M108:N108"/>
    <mergeCell ref="C120:D120"/>
    <mergeCell ref="Q121:R121"/>
    <mergeCell ref="C123:D123"/>
    <mergeCell ref="Q123:R123"/>
    <mergeCell ref="C124:D124"/>
    <mergeCell ref="C125:D125"/>
    <mergeCell ref="C116:D116"/>
    <mergeCell ref="C117:D117"/>
    <mergeCell ref="Q117:R117"/>
    <mergeCell ref="C118:D118"/>
    <mergeCell ref="C119:D119"/>
    <mergeCell ref="Q119:R119"/>
    <mergeCell ref="C132:D132"/>
    <mergeCell ref="C133:D133"/>
    <mergeCell ref="C134:D134"/>
    <mergeCell ref="C135:D135"/>
    <mergeCell ref="C126:D126"/>
    <mergeCell ref="C127:D127"/>
    <mergeCell ref="C128:D128"/>
    <mergeCell ref="C129:D129"/>
    <mergeCell ref="C130:D130"/>
    <mergeCell ref="C131:D131"/>
  </mergeCells>
  <conditionalFormatting sqref="G19">
    <cfRule type="expression" dxfId="456" priority="51">
      <formula>AND($F$9="GRAN EMPRESA",$G$19&gt;0.4)</formula>
    </cfRule>
    <cfRule type="expression" dxfId="455" priority="52">
      <formula>AND($F$9="MEDIANA EMPRESA", $G$19&gt;0.5)</formula>
    </cfRule>
    <cfRule type="expression" dxfId="454" priority="53">
      <formula>AND($F$9="PEQUEÑA EMPRESA",$G$19&gt;0.6)</formula>
    </cfRule>
  </conditionalFormatting>
  <conditionalFormatting sqref="F9">
    <cfRule type="expression" dxfId="453" priority="50">
      <formula>AND($G$19&lt;&gt;"",$F$9="")</formula>
    </cfRule>
  </conditionalFormatting>
  <conditionalFormatting sqref="G13:H13">
    <cfRule type="expression" dxfId="452" priority="49">
      <formula>AND(G13="SI",(G14="SI"))</formula>
    </cfRule>
  </conditionalFormatting>
  <conditionalFormatting sqref="G14:H14">
    <cfRule type="expression" dxfId="451" priority="48">
      <formula>AND(G13="SI",(G14="SI"))</formula>
    </cfRule>
  </conditionalFormatting>
  <conditionalFormatting sqref="K93:N94">
    <cfRule type="expression" dxfId="450" priority="29">
      <formula>AND($E93="Almacenes y depósitos (gaseosos, líquidos y sólidos)",OR($K93&lt;14.3,$K93&gt;30))</formula>
    </cfRule>
    <cfRule type="expression" dxfId="449" priority="30">
      <formula>AND($E93="Edificios industriales",OR($K93&lt;33.3,$K93&gt;68))</formula>
    </cfRule>
    <cfRule type="expression" dxfId="448" priority="31">
      <formula>AND($E93="Otras centrales",OR($K93&lt;20,$K93&gt;40))</formula>
    </cfRule>
    <cfRule type="expression" dxfId="447" priority="32">
      <formula>AND($E93="Centrales renovables",OR($K93&lt;14.3,$K93&gt;30))</formula>
    </cfRule>
    <cfRule type="expression" dxfId="446" priority="33">
      <formula>AND($E93="Pavimentos",OR($K93&lt;16,$K93&gt;34))</formula>
    </cfRule>
    <cfRule type="expression" dxfId="445" priority="34">
      <formula>AND($E93="Obra civil general",OR($K93&lt;50,$K93&gt;100))</formula>
    </cfRule>
    <cfRule type="expression" dxfId="444" priority="35">
      <formula>AND($E93="Cables",OR($K93&lt;14.3,$K93&gt;30))</formula>
    </cfRule>
    <cfRule type="expression" dxfId="443" priority="36">
      <formula>AND($E93="Subestaciones. Redes de transporte y distribución de energía",OR($K93&lt;20,$K93&gt;40))</formula>
    </cfRule>
    <cfRule type="expression" dxfId="442" priority="37">
      <formula>AND($E93="Resto instalaciones",OR($K93&lt;10,$K93&gt;20))</formula>
    </cfRule>
    <cfRule type="expression" dxfId="441" priority="38">
      <formula>AND($E93="Maquinaria",OR($K93&lt;8.3,$K93&gt;18))</formula>
    </cfRule>
    <cfRule type="expression" dxfId="440" priority="39">
      <formula>AND($E93="Útiles y herramientas",OR($K93&lt;4,$K93&gt;8))</formula>
    </cfRule>
    <cfRule type="expression" dxfId="439" priority="40">
      <formula>AND($E93="Moldes, matrices y modelos",OR($K93&lt;3,$K93&gt;6))</formula>
    </cfRule>
    <cfRule type="expression" dxfId="438" priority="41">
      <formula>AND($E93="Equipos electrónicos",OR($K93&lt;5,$K93&gt;10))</formula>
    </cfRule>
    <cfRule type="expression" dxfId="437" priority="42">
      <formula>AND($E93="Equipos para procesos de información",OR($K93&lt;4,$K93&gt;8))</formula>
    </cfRule>
    <cfRule type="expression" dxfId="436" priority="43">
      <formula>AND($E93="Sistemas y programas informáticos",OR($K93&lt;3,$K93&gt;6))</formula>
    </cfRule>
    <cfRule type="expression" dxfId="435" priority="44">
      <formula>AND($E93="Otros elementos",OR($K93&lt;10,$K93&gt;20))</formula>
    </cfRule>
  </conditionalFormatting>
  <conditionalFormatting sqref="H24:H29 H35:H40 H45:H50 H55:H60 H66:H71">
    <cfRule type="expression" dxfId="434" priority="28">
      <formula>AND($I24&gt;0,$H24="")</formula>
    </cfRule>
  </conditionalFormatting>
  <conditionalFormatting sqref="N24:N29 N35:N40 N45:N50 N55:N60 N66:N71">
    <cfRule type="expression" dxfId="433" priority="27">
      <formula>AND($O24&gt;0,$N24="")</formula>
    </cfRule>
  </conditionalFormatting>
  <conditionalFormatting sqref="H25">
    <cfRule type="expression" dxfId="432" priority="26">
      <formula>AND($H$25&lt;$I$25)</formula>
    </cfRule>
  </conditionalFormatting>
  <conditionalFormatting sqref="N25">
    <cfRule type="expression" dxfId="431" priority="25">
      <formula>$N$25&lt;$O$25</formula>
    </cfRule>
  </conditionalFormatting>
  <conditionalFormatting sqref="H36">
    <cfRule type="expression" dxfId="430" priority="24">
      <formula>$H$36&lt;$I$36</formula>
    </cfRule>
  </conditionalFormatting>
  <conditionalFormatting sqref="N36">
    <cfRule type="expression" dxfId="429" priority="23">
      <formula>$N$36&lt;$O$36</formula>
    </cfRule>
  </conditionalFormatting>
  <conditionalFormatting sqref="H46">
    <cfRule type="expression" dxfId="428" priority="22">
      <formula>$H$46&lt;$I$46</formula>
    </cfRule>
  </conditionalFormatting>
  <conditionalFormatting sqref="N46">
    <cfRule type="expression" dxfId="427" priority="21">
      <formula>$N$46&lt;$O$46</formula>
    </cfRule>
  </conditionalFormatting>
  <conditionalFormatting sqref="H56">
    <cfRule type="expression" dxfId="426" priority="20">
      <formula>$H$56&lt;$I$56</formula>
    </cfRule>
  </conditionalFormatting>
  <conditionalFormatting sqref="H67">
    <cfRule type="expression" dxfId="425" priority="19">
      <formula>$H$67&lt;$I$67</formula>
    </cfRule>
  </conditionalFormatting>
  <conditionalFormatting sqref="N67">
    <cfRule type="expression" dxfId="424" priority="18">
      <formula>$N$67&lt;$O$67</formula>
    </cfRule>
  </conditionalFormatting>
  <conditionalFormatting sqref="N56">
    <cfRule type="expression" dxfId="423" priority="17">
      <formula>$N$56&lt;$O$56</formula>
    </cfRule>
  </conditionalFormatting>
  <conditionalFormatting sqref="K78:K92">
    <cfRule type="expression" dxfId="422" priority="1">
      <formula>AND($E78="Almacenes y depósitos (gaseosos, líquidos y sólidos)",$K78&lt;&gt;"",OR($K78&lt;14.3,$K78&gt;30))</formula>
    </cfRule>
    <cfRule type="expression" dxfId="421" priority="2">
      <formula>AND($E78="Edificios industriales",$K78&lt;&gt;"",OR($K78&lt;33.3,$K78&gt;68))</formula>
    </cfRule>
    <cfRule type="expression" dxfId="420" priority="3">
      <formula>AND($E78="Otras centrales",$K78&lt;&gt;"",OR($K78&lt;20,$K78&gt;40))</formula>
    </cfRule>
    <cfRule type="expression" dxfId="419" priority="4">
      <formula>AND($E78="Centrales renovables",$K78&lt;&gt;"",OR($K78&lt;14.3,$K78&gt;30))</formula>
    </cfRule>
    <cfRule type="expression" dxfId="418" priority="5">
      <formula>AND($E78="Pavimentos",$K78&lt;&gt;"",OR($K78&lt;16.7,$K78&gt;34))</formula>
    </cfRule>
    <cfRule type="expression" dxfId="417" priority="6">
      <formula>AND($E78="Obra civil general",$K78&lt;&gt;"",OR($K78&lt;50,$K78&gt;100))</formula>
    </cfRule>
    <cfRule type="expression" dxfId="416" priority="7">
      <formula>AND($E78="Cables",$K78&lt;&gt;"",OR($K78&lt;14.3,$K78&gt;30))</formula>
    </cfRule>
    <cfRule type="expression" dxfId="415" priority="8">
      <formula>AND($E78="Subestaciones. Redes de transporte y distribución de energía",$K78&lt;&gt;"",OR($K78&lt;20,$K78&gt;40))</formula>
    </cfRule>
    <cfRule type="expression" dxfId="414" priority="9">
      <formula>AND($E78="Resto instalaciones",$K78&lt;&gt;"",OR($K78&lt;10,$K78&gt;20))</formula>
    </cfRule>
    <cfRule type="expression" dxfId="413" priority="10">
      <formula>AND($E78="Maquinaria",$K78&lt;&gt;"",OR($K78&lt;8.3,$K78&gt;18))</formula>
    </cfRule>
    <cfRule type="expression" dxfId="412" priority="11">
      <formula>AND($E78="Útiles y herramientas",$K78&lt;&gt;"",OR($K78&lt;4,$K78&gt;8))</formula>
    </cfRule>
    <cfRule type="expression" dxfId="411" priority="12">
      <formula>AND($E78="Moldes, matrices y modelos",$K78&lt;&gt;"",OR($K78&lt;3,$K78&gt;6))</formula>
    </cfRule>
    <cfRule type="expression" dxfId="410" priority="13">
      <formula>AND($E78="Equipos electrónicos",$K78&lt;&gt;"",OR($K78&lt;5,$K78&gt;10))</formula>
    </cfRule>
    <cfRule type="expression" dxfId="409" priority="14">
      <formula>AND($E78="Equipos para procesos de información",$K78&lt;&gt;"",OR($K78&lt;4,$K78&gt;8))</formula>
    </cfRule>
    <cfRule type="expression" dxfId="408" priority="15">
      <formula>AND($E78="Sistemas y programas informáticos",$K78&lt;&gt;"",OR($K78&lt;3,$K78&gt;6))</formula>
    </cfRule>
    <cfRule type="expression" dxfId="407" priority="16">
      <formula>AND($E78="Otros elementos",$K78&lt;&gt;"",OR($K78&lt;10,$K78&gt;20))</formula>
    </cfRule>
  </conditionalFormatting>
  <dataValidations count="14">
    <dataValidation type="custom" showInputMessage="1" showErrorMessage="1" error="Esta celda se autocompleta según los AÑOS DE VIDA ÚTIL. " sqref="L78:L92">
      <formula1>L78=(100/K78/100)</formula1>
    </dataValidation>
    <dataValidation type="custom" showInputMessage="1" showErrorMessage="1" error="ESTE VALOR SE CALCULA DE FORMA AUTOMÁTICA" sqref="N78:N92">
      <formula1>N78=J78*L78*M78/12</formula1>
    </dataValidation>
    <dataValidation type="custom" operator="greaterThan" showInputMessage="1" showErrorMessage="1" error="Debe elegir TIPO DE ELEMENTO y PAQUETE DE TRABAJO" sqref="I78:I94">
      <formula1>AND(E78&lt;&gt;"",G78&lt;&gt;"")</formula1>
    </dataValidation>
    <dataValidation type="custom" operator="greaterThan" showInputMessage="1" showErrorMessage="1" error="Debe elegir TIPO DE ELEMENTO y PAQUETE DE TRABAJO" sqref="J78:J94">
      <formula1>AND(E78&lt;&gt;"",G78&lt;&gt;"")</formula1>
    </dataValidation>
    <dataValidation type="textLength" allowBlank="1" showInputMessage="1" showErrorMessage="1" sqref="F78:F94">
      <formula1>0</formula1>
      <formula2>100</formula2>
    </dataValidation>
    <dataValidation type="whole" operator="greaterThan" allowBlank="1" showInputMessage="1" showErrorMessage="1" sqref="M78:M92">
      <formula1>0</formula1>
    </dataValidation>
    <dataValidation type="custom" operator="greaterThan" showInputMessage="1" showErrorMessage="1" error="Debe elegir TIPO DE ELEMENTO y PAQUETE DE TRABAJO" sqref="L93:N94 K78:K94">
      <formula1>AND(E78&lt;&gt;"",G78&lt;&gt;"")</formula1>
    </dataValidation>
    <dataValidation type="custom" operator="greaterThan" allowBlank="1" showInputMessage="1" showErrorMessage="1" error="El coste total no puede ser menor que el coste subvencionable" sqref="I24:I29 O24:O29 I35:I40 O35:O40 O45:O50 I45:I50 I55:I60 O55:O60 O66:O71 I66:I71">
      <formula1>I24&lt;=H24</formula1>
    </dataValidation>
    <dataValidation type="custom" allowBlank="1" showInputMessage="1" showErrorMessage="1" error="Este valor no podrá superar el 10% de los costes subvencionables de personal." sqref="G104">
      <formula1>G104&lt;=G98*0.1</formula1>
    </dataValidation>
    <dataValidation type="custom" operator="greaterThan" allowBlank="1" showInputMessage="1" showErrorMessage="1" error="El coste total no puede ser menor que el coste subvencionable" sqref="I30 I41 O72 O41 I72 O61 I61 O51 I51 H66:H72 N55:N61 H55:H61 N45:N51 H45:H51 N35:N41 H35:H41 H24:H30 N24:N30 O30 N66:N72">
      <formula1>H24&gt;=I24</formula1>
    </dataValidation>
    <dataValidation type="list" allowBlank="1" showInputMessage="1" showErrorMessage="1" sqref="G12:G14 G15:H17">
      <formula1>"SI, NO"</formula1>
    </dataValidation>
    <dataValidation type="custom" showInputMessage="1" showErrorMessage="1" error="Debe elegir del desplegable &quot;TIPO DE ENTIDAD&quot;" sqref="G19:H19">
      <formula1>IF(F9&lt;&gt;"",G19,"error")</formula1>
    </dataValidation>
    <dataValidation type="textLength" allowBlank="1" showInputMessage="1" showErrorMessage="1" error="Máximo 100 caracteres_x000a_" sqref="F66:G71 F24:G29 L24:M29 F35:G40 L35:M40 F45:G50 L45:M50 F55:G60 L55:M60 L66:M71">
      <formula1>0</formula1>
      <formula2>100</formula2>
    </dataValidation>
    <dataValidation type="textLength" allowBlank="1" showInputMessage="1" showErrorMessage="1" error="Máximo 200 caracteres_x000a_" sqref="I12:K14 I15">
      <formula1>0</formula1>
      <formula2>200</formula2>
    </dataValidation>
  </dataValidations>
  <pageMargins left="0.7" right="0.7" top="0.75" bottom="0.75" header="0.3" footer="0.3"/>
  <pageSetup paperSize="9" scale="29" fitToHeight="2"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Tablas!$A$24:$A$39</xm:f>
          </x14:formula1>
          <xm:sqref>E78:E94</xm:sqref>
        </x14:dataValidation>
        <x14:dataValidation type="list" allowBlank="1" showInputMessage="1" showErrorMessage="1">
          <x14:formula1>
            <xm:f>Tablas!$A$12:$A$21</xm:f>
          </x14:formula1>
          <xm:sqref>G78:G94</xm:sqref>
        </x14:dataValidation>
        <x14:dataValidation type="list" allowBlank="1" showInputMessage="1" showErrorMessage="1">
          <x14:formula1>
            <xm:f>Tablas!$A$6:$A$8</xm:f>
          </x14:formula1>
          <xm:sqref>F9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165"/>
  <sheetViews>
    <sheetView showGridLines="0" showZeros="0" zoomScale="40" zoomScaleNormal="40" zoomScaleSheetLayoutView="25" zoomScalePageLayoutView="10" workbookViewId="0">
      <selection activeCell="F9" sqref="F9:H9"/>
    </sheetView>
  </sheetViews>
  <sheetFormatPr baseColWidth="10" defaultColWidth="0" defaultRowHeight="0" customHeight="1" zeroHeight="1" x14ac:dyDescent="0.25"/>
  <cols>
    <col min="1" max="2" width="10.7109375" style="175" customWidth="1"/>
    <col min="3" max="3" width="4.85546875" style="175" customWidth="1"/>
    <col min="4" max="4" width="28.7109375" style="175" customWidth="1"/>
    <col min="5" max="10" width="30.7109375" style="175" customWidth="1"/>
    <col min="11" max="11" width="28.5703125" style="175" customWidth="1"/>
    <col min="12" max="18" width="30.7109375" style="175" customWidth="1"/>
    <col min="19" max="21" width="18.7109375" style="175" hidden="1" customWidth="1"/>
    <col min="22" max="28" width="18.7109375" style="175" hidden="1"/>
    <col min="29" max="16373" width="11.42578125" style="175" hidden="1"/>
    <col min="16374" max="16376" width="0" style="175" hidden="1"/>
    <col min="16377" max="16384" width="11.42578125" style="175" hidden="1"/>
  </cols>
  <sheetData>
    <row r="1" spans="4:22" s="34" customFormat="1" ht="30" customHeight="1" x14ac:dyDescent="0.25">
      <c r="J1" s="35"/>
      <c r="K1" s="35"/>
      <c r="L1" s="35"/>
      <c r="M1" s="35"/>
      <c r="N1" s="35"/>
      <c r="O1" s="35"/>
    </row>
    <row r="2" spans="4:22" s="34" customFormat="1" ht="102.75" customHeight="1" x14ac:dyDescent="0.25">
      <c r="L2" s="36"/>
      <c r="M2" s="36"/>
      <c r="N2" s="36"/>
      <c r="O2" s="36"/>
      <c r="P2" s="36"/>
      <c r="Q2" s="36"/>
      <c r="R2" s="36"/>
      <c r="S2" s="36"/>
      <c r="T2" s="36"/>
      <c r="U2" s="36"/>
      <c r="V2" s="36"/>
    </row>
    <row r="3" spans="4:22" s="34" customFormat="1" ht="30" customHeight="1" x14ac:dyDescent="0.25">
      <c r="D3" s="329" t="s">
        <v>167</v>
      </c>
      <c r="E3" s="329"/>
      <c r="F3" s="329"/>
      <c r="G3" s="329"/>
      <c r="H3" s="329"/>
      <c r="I3" s="329"/>
      <c r="J3" s="329"/>
      <c r="K3" s="329"/>
      <c r="L3" s="329"/>
      <c r="M3" s="36"/>
      <c r="N3" s="36"/>
      <c r="O3" s="36"/>
      <c r="P3" s="37"/>
    </row>
    <row r="4" spans="4:22" s="34" customFormat="1" ht="26.25" x14ac:dyDescent="0.25">
      <c r="D4" s="6"/>
      <c r="E4" s="6"/>
      <c r="F4" s="6"/>
      <c r="G4" s="6"/>
      <c r="H4" s="6"/>
      <c r="I4" s="6"/>
      <c r="J4" s="35"/>
      <c r="K4" s="35"/>
      <c r="L4" s="35"/>
      <c r="M4" s="36"/>
      <c r="N4" s="36"/>
      <c r="O4" s="36"/>
      <c r="P4" s="37"/>
    </row>
    <row r="5" spans="4:22" s="34" customFormat="1" ht="409.5" customHeight="1" x14ac:dyDescent="0.25">
      <c r="D5" s="395" t="s">
        <v>185</v>
      </c>
      <c r="E5" s="396"/>
      <c r="F5" s="396"/>
      <c r="G5" s="396"/>
      <c r="H5" s="396"/>
      <c r="I5" s="396"/>
      <c r="J5" s="396"/>
      <c r="K5" s="396"/>
      <c r="L5" s="397"/>
      <c r="M5" s="73"/>
      <c r="N5" s="36"/>
      <c r="O5" s="36"/>
      <c r="P5" s="37"/>
    </row>
    <row r="6" spans="4:22" s="34" customFormat="1" ht="26.25" x14ac:dyDescent="0.25">
      <c r="J6" s="35"/>
      <c r="K6" s="35"/>
      <c r="L6" s="35"/>
      <c r="M6" s="36"/>
      <c r="N6" s="36"/>
      <c r="O6" s="36"/>
    </row>
    <row r="7" spans="4:22" s="34" customFormat="1" ht="20.100000000000001" customHeight="1" x14ac:dyDescent="0.25">
      <c r="D7" s="333" t="s">
        <v>10</v>
      </c>
      <c r="E7" s="334"/>
      <c r="F7" s="335">
        <f>'Presupuesto Total'!$I$16</f>
        <v>0</v>
      </c>
      <c r="G7" s="336"/>
      <c r="H7" s="337"/>
      <c r="J7" s="35"/>
      <c r="K7" s="35"/>
      <c r="L7" s="35"/>
      <c r="M7" s="35"/>
      <c r="N7" s="35"/>
      <c r="O7" s="35"/>
    </row>
    <row r="8" spans="4:22" s="34" customFormat="1" ht="20.100000000000001" customHeight="1" x14ac:dyDescent="0.25">
      <c r="D8" s="84"/>
      <c r="E8" s="84"/>
      <c r="F8" s="39"/>
      <c r="G8" s="39"/>
      <c r="J8" s="35"/>
      <c r="K8" s="35"/>
      <c r="L8" s="35"/>
      <c r="M8" s="35"/>
      <c r="N8" s="35"/>
      <c r="O8" s="35"/>
    </row>
    <row r="9" spans="4:22" s="34" customFormat="1" ht="20.100000000000001" customHeight="1" x14ac:dyDescent="0.25">
      <c r="D9" s="338" t="s">
        <v>11</v>
      </c>
      <c r="E9" s="339"/>
      <c r="F9" s="340"/>
      <c r="G9" s="341"/>
      <c r="H9" s="342"/>
      <c r="J9" s="35"/>
      <c r="K9" s="35"/>
      <c r="L9" s="35"/>
      <c r="M9" s="35"/>
      <c r="N9" s="35"/>
      <c r="O9" s="35"/>
    </row>
    <row r="10" spans="4:22" s="40" customFormat="1" ht="20.100000000000001" customHeight="1" x14ac:dyDescent="0.25">
      <c r="D10" s="84"/>
      <c r="E10" s="84"/>
      <c r="I10" s="34"/>
      <c r="J10" s="35"/>
      <c r="K10" s="35"/>
    </row>
    <row r="11" spans="4:22" s="40" customFormat="1" ht="63.75" customHeight="1" x14ac:dyDescent="0.25">
      <c r="D11" s="394" t="s">
        <v>64</v>
      </c>
      <c r="E11" s="394"/>
      <c r="F11" s="394"/>
      <c r="G11" s="328" t="s">
        <v>122</v>
      </c>
      <c r="H11" s="328"/>
      <c r="I11" s="328" t="s">
        <v>75</v>
      </c>
      <c r="J11" s="328"/>
      <c r="K11" s="328"/>
      <c r="M11" s="41"/>
      <c r="N11" s="41"/>
      <c r="O11" s="41"/>
    </row>
    <row r="12" spans="4:22" s="34" customFormat="1" ht="24.95" customHeight="1" x14ac:dyDescent="0.25">
      <c r="D12" s="323" t="s">
        <v>176</v>
      </c>
      <c r="E12" s="324"/>
      <c r="F12" s="325"/>
      <c r="G12" s="326"/>
      <c r="H12" s="326"/>
      <c r="I12" s="327"/>
      <c r="J12" s="327"/>
      <c r="K12" s="327"/>
      <c r="M12" s="41"/>
      <c r="N12" s="41"/>
      <c r="O12" s="41"/>
    </row>
    <row r="13" spans="4:22" s="34" customFormat="1" ht="24.95" customHeight="1" x14ac:dyDescent="0.25">
      <c r="D13" s="323" t="s">
        <v>177</v>
      </c>
      <c r="E13" s="324"/>
      <c r="F13" s="325"/>
      <c r="G13" s="326"/>
      <c r="H13" s="326"/>
      <c r="I13" s="327"/>
      <c r="J13" s="327"/>
      <c r="K13" s="327"/>
      <c r="M13" s="41"/>
      <c r="N13" s="41"/>
      <c r="O13" s="41"/>
    </row>
    <row r="14" spans="4:22" s="34" customFormat="1" ht="24.95" customHeight="1" x14ac:dyDescent="0.25">
      <c r="D14" s="323" t="s">
        <v>178</v>
      </c>
      <c r="E14" s="324"/>
      <c r="F14" s="325"/>
      <c r="G14" s="326"/>
      <c r="H14" s="326"/>
      <c r="I14" s="327"/>
      <c r="J14" s="327"/>
      <c r="K14" s="327"/>
      <c r="M14" s="41"/>
      <c r="N14" s="41"/>
      <c r="O14" s="41"/>
    </row>
    <row r="15" spans="4:22" s="40" customFormat="1" ht="84" customHeight="1" x14ac:dyDescent="0.25">
      <c r="D15" s="350" t="s">
        <v>179</v>
      </c>
      <c r="E15" s="348" t="s">
        <v>181</v>
      </c>
      <c r="F15" s="349"/>
      <c r="G15" s="351"/>
      <c r="H15" s="352"/>
      <c r="I15" s="357"/>
      <c r="J15" s="358"/>
      <c r="K15" s="359"/>
      <c r="M15" s="41"/>
      <c r="N15" s="41"/>
      <c r="O15" s="41"/>
    </row>
    <row r="16" spans="4:22" s="40" customFormat="1" ht="78" customHeight="1" x14ac:dyDescent="0.25">
      <c r="D16" s="350"/>
      <c r="E16" s="348" t="s">
        <v>182</v>
      </c>
      <c r="F16" s="349"/>
      <c r="G16" s="353"/>
      <c r="H16" s="354"/>
      <c r="I16" s="360"/>
      <c r="J16" s="361"/>
      <c r="K16" s="362"/>
      <c r="M16" s="41"/>
      <c r="N16" s="41"/>
      <c r="O16" s="41"/>
    </row>
    <row r="17" spans="4:15" s="40" customFormat="1" ht="48.75" customHeight="1" x14ac:dyDescent="0.25">
      <c r="D17" s="350"/>
      <c r="E17" s="348" t="s">
        <v>183</v>
      </c>
      <c r="F17" s="349"/>
      <c r="G17" s="355"/>
      <c r="H17" s="356"/>
      <c r="I17" s="363"/>
      <c r="J17" s="364"/>
      <c r="K17" s="365"/>
      <c r="L17" s="42"/>
      <c r="M17" s="42"/>
      <c r="N17" s="42"/>
    </row>
    <row r="18" spans="4:15" s="40" customFormat="1" ht="15" x14ac:dyDescent="0.25">
      <c r="G18" s="43"/>
      <c r="H18" s="43"/>
      <c r="I18" s="43"/>
      <c r="J18" s="43"/>
      <c r="K18" s="43"/>
      <c r="N18" s="42"/>
    </row>
    <row r="19" spans="4:15" s="40" customFormat="1" ht="24.95" customHeight="1" x14ac:dyDescent="0.25">
      <c r="D19" s="366" t="s">
        <v>80</v>
      </c>
      <c r="E19" s="367"/>
      <c r="F19" s="367"/>
      <c r="G19" s="343"/>
      <c r="H19" s="343"/>
      <c r="I19" s="43"/>
      <c r="J19" s="43"/>
      <c r="K19" s="43"/>
      <c r="N19" s="42"/>
    </row>
    <row r="20" spans="4:15" s="40" customFormat="1" ht="15" x14ac:dyDescent="0.25">
      <c r="N20" s="42"/>
    </row>
    <row r="21" spans="4:15" s="40" customFormat="1" ht="15.75" thickBot="1" x14ac:dyDescent="0.3">
      <c r="N21" s="42"/>
    </row>
    <row r="22" spans="4:15" s="34" customFormat="1" ht="20.100000000000001" customHeight="1" x14ac:dyDescent="0.25">
      <c r="D22" s="344" t="s">
        <v>5</v>
      </c>
      <c r="E22" s="345"/>
      <c r="F22" s="346" t="str">
        <f>UPPER('Presupuesto Total'!$C$12)</f>
        <v/>
      </c>
      <c r="G22" s="346"/>
      <c r="H22" s="346"/>
      <c r="I22" s="347"/>
      <c r="J22" s="344" t="s">
        <v>6</v>
      </c>
      <c r="K22" s="345"/>
      <c r="L22" s="346" t="str">
        <f>UPPER('Presupuesto Total'!$C$13)</f>
        <v/>
      </c>
      <c r="M22" s="346"/>
      <c r="N22" s="346"/>
      <c r="O22" s="347"/>
    </row>
    <row r="23" spans="4:15" s="11" customFormat="1" ht="60" customHeight="1" x14ac:dyDescent="0.25">
      <c r="D23" s="371" t="s">
        <v>128</v>
      </c>
      <c r="E23" s="372"/>
      <c r="F23" s="373" t="s">
        <v>129</v>
      </c>
      <c r="G23" s="373"/>
      <c r="H23" s="85" t="s">
        <v>24</v>
      </c>
      <c r="I23" s="75" t="s">
        <v>23</v>
      </c>
      <c r="J23" s="371" t="s">
        <v>128</v>
      </c>
      <c r="K23" s="372"/>
      <c r="L23" s="373" t="s">
        <v>129</v>
      </c>
      <c r="M23" s="373"/>
      <c r="N23" s="85" t="s">
        <v>24</v>
      </c>
      <c r="O23" s="75" t="s">
        <v>23</v>
      </c>
    </row>
    <row r="24" spans="4:15" s="11" customFormat="1" ht="15" customHeight="1" x14ac:dyDescent="0.25">
      <c r="D24" s="368" t="s">
        <v>8</v>
      </c>
      <c r="E24" s="369"/>
      <c r="F24" s="370"/>
      <c r="G24" s="370"/>
      <c r="H24" s="109"/>
      <c r="I24" s="110"/>
      <c r="J24" s="368" t="s">
        <v>8</v>
      </c>
      <c r="K24" s="369"/>
      <c r="L24" s="370"/>
      <c r="M24" s="370"/>
      <c r="N24" s="115"/>
      <c r="O24" s="118"/>
    </row>
    <row r="25" spans="4:15" s="11" customFormat="1" ht="15" customHeight="1" x14ac:dyDescent="0.25">
      <c r="D25" s="368" t="s">
        <v>52</v>
      </c>
      <c r="E25" s="369"/>
      <c r="F25" s="370"/>
      <c r="G25" s="370"/>
      <c r="H25" s="109"/>
      <c r="I25" s="111">
        <f>SUMIF($G$78:$G$92,"PT 1",$N$78:$N$92)</f>
        <v>0</v>
      </c>
      <c r="J25" s="368" t="s">
        <v>52</v>
      </c>
      <c r="K25" s="369"/>
      <c r="L25" s="370"/>
      <c r="M25" s="370"/>
      <c r="N25" s="115"/>
      <c r="O25" s="111">
        <f>SUMIF($G$78:$G$92,"PT 2",$N$78:$N$92)</f>
        <v>0</v>
      </c>
    </row>
    <row r="26" spans="4:15" s="11" customFormat="1" ht="15" customHeight="1" x14ac:dyDescent="0.25">
      <c r="D26" s="368" t="s">
        <v>12</v>
      </c>
      <c r="E26" s="369"/>
      <c r="F26" s="370"/>
      <c r="G26" s="370"/>
      <c r="H26" s="109"/>
      <c r="I26" s="110"/>
      <c r="J26" s="368" t="s">
        <v>12</v>
      </c>
      <c r="K26" s="369"/>
      <c r="L26" s="370"/>
      <c r="M26" s="370"/>
      <c r="N26" s="115"/>
      <c r="O26" s="118"/>
    </row>
    <row r="27" spans="4:15" s="11" customFormat="1" ht="15" customHeight="1" x14ac:dyDescent="0.25">
      <c r="D27" s="368" t="s">
        <v>53</v>
      </c>
      <c r="E27" s="369"/>
      <c r="F27" s="370"/>
      <c r="G27" s="370"/>
      <c r="H27" s="109"/>
      <c r="I27" s="110"/>
      <c r="J27" s="368" t="s">
        <v>53</v>
      </c>
      <c r="K27" s="369"/>
      <c r="L27" s="370"/>
      <c r="M27" s="370"/>
      <c r="N27" s="115"/>
      <c r="O27" s="118"/>
    </row>
    <row r="28" spans="4:15" s="11" customFormat="1" ht="15" customHeight="1" x14ac:dyDescent="0.25">
      <c r="D28" s="368" t="s">
        <v>9</v>
      </c>
      <c r="E28" s="369"/>
      <c r="F28" s="370"/>
      <c r="G28" s="370"/>
      <c r="H28" s="109"/>
      <c r="I28" s="110"/>
      <c r="J28" s="368" t="s">
        <v>9</v>
      </c>
      <c r="K28" s="369"/>
      <c r="L28" s="370"/>
      <c r="M28" s="370"/>
      <c r="N28" s="115"/>
      <c r="O28" s="118"/>
    </row>
    <row r="29" spans="4:15" s="11" customFormat="1" ht="15" customHeight="1" x14ac:dyDescent="0.25">
      <c r="D29" s="368" t="s">
        <v>149</v>
      </c>
      <c r="E29" s="369"/>
      <c r="F29" s="370"/>
      <c r="G29" s="370"/>
      <c r="H29" s="109"/>
      <c r="I29" s="110"/>
      <c r="J29" s="368" t="s">
        <v>149</v>
      </c>
      <c r="K29" s="369"/>
      <c r="L29" s="370"/>
      <c r="M29" s="370"/>
      <c r="N29" s="115"/>
      <c r="O29" s="118"/>
    </row>
    <row r="30" spans="4:15" s="11" customFormat="1" ht="15" customHeight="1" thickBot="1" x14ac:dyDescent="0.3">
      <c r="D30" s="374"/>
      <c r="E30" s="375"/>
      <c r="F30" s="376"/>
      <c r="G30" s="112" t="s">
        <v>0</v>
      </c>
      <c r="H30" s="113">
        <f>SUM(H24:H29)</f>
        <v>0</v>
      </c>
      <c r="I30" s="114">
        <f>SUM(I24:I29)</f>
        <v>0</v>
      </c>
      <c r="J30" s="374"/>
      <c r="K30" s="375"/>
      <c r="L30" s="376"/>
      <c r="M30" s="119" t="s">
        <v>0</v>
      </c>
      <c r="N30" s="113">
        <f>SUM(N24:N29)</f>
        <v>0</v>
      </c>
      <c r="O30" s="113">
        <f>SUM(O24:O29)</f>
        <v>0</v>
      </c>
    </row>
    <row r="31" spans="4:15" s="11" customFormat="1" ht="15" customHeight="1" x14ac:dyDescent="0.25">
      <c r="J31" s="44"/>
      <c r="K31" s="44"/>
      <c r="L31" s="44"/>
      <c r="M31" s="44"/>
      <c r="N31" s="44"/>
      <c r="O31" s="44"/>
    </row>
    <row r="32" spans="4:15" s="11" customFormat="1" ht="15" customHeight="1" thickBot="1" x14ac:dyDescent="0.3">
      <c r="J32" s="44"/>
      <c r="K32" s="44"/>
      <c r="L32" s="44"/>
      <c r="M32" s="44"/>
      <c r="N32" s="44"/>
      <c r="O32" s="44"/>
    </row>
    <row r="33" spans="4:15" s="11" customFormat="1" ht="20.100000000000001" customHeight="1" x14ac:dyDescent="0.25">
      <c r="D33" s="344" t="s">
        <v>27</v>
      </c>
      <c r="E33" s="345"/>
      <c r="F33" s="346" t="str">
        <f>UPPER('Presupuesto Total'!$C$14)</f>
        <v/>
      </c>
      <c r="G33" s="346"/>
      <c r="H33" s="346"/>
      <c r="I33" s="377"/>
      <c r="J33" s="344" t="s">
        <v>28</v>
      </c>
      <c r="K33" s="345"/>
      <c r="L33" s="346" t="str">
        <f>UPPER('Presupuesto Total'!$C$15)</f>
        <v/>
      </c>
      <c r="M33" s="346"/>
      <c r="N33" s="346"/>
      <c r="O33" s="347"/>
    </row>
    <row r="34" spans="4:15" s="11" customFormat="1" ht="60" customHeight="1" x14ac:dyDescent="0.25">
      <c r="D34" s="371" t="s">
        <v>128</v>
      </c>
      <c r="E34" s="372"/>
      <c r="F34" s="373" t="s">
        <v>129</v>
      </c>
      <c r="G34" s="373"/>
      <c r="H34" s="85" t="s">
        <v>24</v>
      </c>
      <c r="I34" s="76" t="s">
        <v>23</v>
      </c>
      <c r="J34" s="371" t="s">
        <v>128</v>
      </c>
      <c r="K34" s="372"/>
      <c r="L34" s="373" t="s">
        <v>129</v>
      </c>
      <c r="M34" s="373"/>
      <c r="N34" s="85" t="s">
        <v>24</v>
      </c>
      <c r="O34" s="75" t="s">
        <v>23</v>
      </c>
    </row>
    <row r="35" spans="4:15" s="11" customFormat="1" ht="15" customHeight="1" x14ac:dyDescent="0.25">
      <c r="D35" s="368" t="s">
        <v>8</v>
      </c>
      <c r="E35" s="369"/>
      <c r="F35" s="370"/>
      <c r="G35" s="370"/>
      <c r="H35" s="115"/>
      <c r="I35" s="116"/>
      <c r="J35" s="368" t="s">
        <v>8</v>
      </c>
      <c r="K35" s="369"/>
      <c r="L35" s="370"/>
      <c r="M35" s="370"/>
      <c r="N35" s="115"/>
      <c r="O35" s="118"/>
    </row>
    <row r="36" spans="4:15" s="11" customFormat="1" ht="15" customHeight="1" x14ac:dyDescent="0.25">
      <c r="D36" s="368" t="s">
        <v>52</v>
      </c>
      <c r="E36" s="369"/>
      <c r="F36" s="370"/>
      <c r="G36" s="370"/>
      <c r="H36" s="115"/>
      <c r="I36" s="117">
        <f>SUMIF($G$78:$G$92,"PT 3",$N$78:$N$92)</f>
        <v>0</v>
      </c>
      <c r="J36" s="368" t="s">
        <v>52</v>
      </c>
      <c r="K36" s="369"/>
      <c r="L36" s="370"/>
      <c r="M36" s="370"/>
      <c r="N36" s="115"/>
      <c r="O36" s="111">
        <f>SUMIF($G$78:$G$92,"PT 4",$N$78:$N$92)</f>
        <v>0</v>
      </c>
    </row>
    <row r="37" spans="4:15" s="11" customFormat="1" ht="15" customHeight="1" x14ac:dyDescent="0.25">
      <c r="D37" s="368" t="s">
        <v>12</v>
      </c>
      <c r="E37" s="369"/>
      <c r="F37" s="370"/>
      <c r="G37" s="370"/>
      <c r="H37" s="115"/>
      <c r="I37" s="116"/>
      <c r="J37" s="368" t="s">
        <v>12</v>
      </c>
      <c r="K37" s="369"/>
      <c r="L37" s="370"/>
      <c r="M37" s="370"/>
      <c r="N37" s="115"/>
      <c r="O37" s="118"/>
    </row>
    <row r="38" spans="4:15" s="11" customFormat="1" ht="15" customHeight="1" x14ac:dyDescent="0.25">
      <c r="D38" s="368" t="s">
        <v>53</v>
      </c>
      <c r="E38" s="369"/>
      <c r="F38" s="370"/>
      <c r="G38" s="370"/>
      <c r="H38" s="115"/>
      <c r="I38" s="116"/>
      <c r="J38" s="368" t="s">
        <v>53</v>
      </c>
      <c r="K38" s="369"/>
      <c r="L38" s="370"/>
      <c r="M38" s="370"/>
      <c r="N38" s="115"/>
      <c r="O38" s="118"/>
    </row>
    <row r="39" spans="4:15" s="11" customFormat="1" ht="15" customHeight="1" x14ac:dyDescent="0.25">
      <c r="D39" s="368" t="s">
        <v>9</v>
      </c>
      <c r="E39" s="369"/>
      <c r="F39" s="370"/>
      <c r="G39" s="370"/>
      <c r="H39" s="115"/>
      <c r="I39" s="116"/>
      <c r="J39" s="368" t="s">
        <v>9</v>
      </c>
      <c r="K39" s="369"/>
      <c r="L39" s="370"/>
      <c r="M39" s="370"/>
      <c r="N39" s="115"/>
      <c r="O39" s="118"/>
    </row>
    <row r="40" spans="4:15" s="11" customFormat="1" ht="15" customHeight="1" x14ac:dyDescent="0.25">
      <c r="D40" s="368" t="s">
        <v>149</v>
      </c>
      <c r="E40" s="369"/>
      <c r="F40" s="370"/>
      <c r="G40" s="370"/>
      <c r="H40" s="115"/>
      <c r="I40" s="116"/>
      <c r="J40" s="368" t="s">
        <v>149</v>
      </c>
      <c r="K40" s="369"/>
      <c r="L40" s="370"/>
      <c r="M40" s="370"/>
      <c r="N40" s="115"/>
      <c r="O40" s="118"/>
    </row>
    <row r="41" spans="4:15" s="11" customFormat="1" ht="15" customHeight="1" thickBot="1" x14ac:dyDescent="0.3">
      <c r="D41" s="378"/>
      <c r="E41" s="379"/>
      <c r="F41" s="380"/>
      <c r="G41" s="23" t="s">
        <v>0</v>
      </c>
      <c r="H41" s="28">
        <f>SUM(H35:H40)</f>
        <v>0</v>
      </c>
      <c r="I41" s="29">
        <f>SUM(I35:I40)</f>
        <v>0</v>
      </c>
      <c r="J41" s="374"/>
      <c r="K41" s="375"/>
      <c r="L41" s="376"/>
      <c r="M41" s="112" t="s">
        <v>0</v>
      </c>
      <c r="N41" s="113">
        <f>SUM(N35:N40)</f>
        <v>0</v>
      </c>
      <c r="O41" s="114">
        <f>SUM(O35:O40)</f>
        <v>0</v>
      </c>
    </row>
    <row r="42" spans="4:15" s="11" customFormat="1" ht="15" customHeight="1" thickBot="1" x14ac:dyDescent="0.3">
      <c r="J42" s="44"/>
      <c r="K42" s="44"/>
      <c r="L42" s="44"/>
      <c r="M42" s="44"/>
      <c r="N42" s="44"/>
      <c r="O42" s="44"/>
    </row>
    <row r="43" spans="4:15" s="11" customFormat="1" ht="20.100000000000001" customHeight="1" x14ac:dyDescent="0.25">
      <c r="D43" s="344" t="s">
        <v>29</v>
      </c>
      <c r="E43" s="345"/>
      <c r="F43" s="346" t="str">
        <f>UPPER('Presupuesto Total'!$C$16)</f>
        <v/>
      </c>
      <c r="G43" s="346"/>
      <c r="H43" s="346"/>
      <c r="I43" s="347"/>
      <c r="J43" s="344" t="s">
        <v>30</v>
      </c>
      <c r="K43" s="345"/>
      <c r="L43" s="346" t="str">
        <f>UPPER('Presupuesto Total'!$C$17)</f>
        <v/>
      </c>
      <c r="M43" s="346"/>
      <c r="N43" s="346"/>
      <c r="O43" s="347"/>
    </row>
    <row r="44" spans="4:15" s="11" customFormat="1" ht="60" customHeight="1" x14ac:dyDescent="0.25">
      <c r="D44" s="371" t="s">
        <v>128</v>
      </c>
      <c r="E44" s="372"/>
      <c r="F44" s="373" t="s">
        <v>129</v>
      </c>
      <c r="G44" s="373"/>
      <c r="H44" s="85" t="s">
        <v>24</v>
      </c>
      <c r="I44" s="75" t="s">
        <v>23</v>
      </c>
      <c r="J44" s="371" t="s">
        <v>128</v>
      </c>
      <c r="K44" s="372"/>
      <c r="L44" s="373" t="s">
        <v>129</v>
      </c>
      <c r="M44" s="373"/>
      <c r="N44" s="85" t="s">
        <v>24</v>
      </c>
      <c r="O44" s="75" t="s">
        <v>23</v>
      </c>
    </row>
    <row r="45" spans="4:15" s="11" customFormat="1" ht="15" customHeight="1" x14ac:dyDescent="0.25">
      <c r="D45" s="368" t="s">
        <v>8</v>
      </c>
      <c r="E45" s="369"/>
      <c r="F45" s="370"/>
      <c r="G45" s="370"/>
      <c r="H45" s="115"/>
      <c r="I45" s="118"/>
      <c r="J45" s="368" t="s">
        <v>8</v>
      </c>
      <c r="K45" s="369"/>
      <c r="L45" s="370"/>
      <c r="M45" s="370"/>
      <c r="N45" s="115"/>
      <c r="O45" s="118"/>
    </row>
    <row r="46" spans="4:15" s="11" customFormat="1" ht="15" customHeight="1" x14ac:dyDescent="0.25">
      <c r="D46" s="368" t="s">
        <v>52</v>
      </c>
      <c r="E46" s="369"/>
      <c r="F46" s="370"/>
      <c r="G46" s="370"/>
      <c r="H46" s="115"/>
      <c r="I46" s="111">
        <f>SUMIF($G$78:$G$92,"PT 5",$N$78:$N$92)</f>
        <v>0</v>
      </c>
      <c r="J46" s="368" t="s">
        <v>52</v>
      </c>
      <c r="K46" s="369"/>
      <c r="L46" s="370"/>
      <c r="M46" s="370"/>
      <c r="N46" s="115"/>
      <c r="O46" s="111">
        <f>SUMIF($G$78:$G$92,"PT 6",$N$78:$N$92)</f>
        <v>0</v>
      </c>
    </row>
    <row r="47" spans="4:15" s="11" customFormat="1" ht="15" customHeight="1" x14ac:dyDescent="0.25">
      <c r="D47" s="368" t="s">
        <v>12</v>
      </c>
      <c r="E47" s="369"/>
      <c r="F47" s="370"/>
      <c r="G47" s="370"/>
      <c r="H47" s="115"/>
      <c r="I47" s="118"/>
      <c r="J47" s="368" t="s">
        <v>12</v>
      </c>
      <c r="K47" s="369"/>
      <c r="L47" s="370"/>
      <c r="M47" s="370"/>
      <c r="N47" s="115"/>
      <c r="O47" s="118"/>
    </row>
    <row r="48" spans="4:15" s="11" customFormat="1" ht="15" customHeight="1" x14ac:dyDescent="0.25">
      <c r="D48" s="368" t="s">
        <v>53</v>
      </c>
      <c r="E48" s="369"/>
      <c r="F48" s="370"/>
      <c r="G48" s="370"/>
      <c r="H48" s="115"/>
      <c r="I48" s="118"/>
      <c r="J48" s="368" t="s">
        <v>53</v>
      </c>
      <c r="K48" s="369"/>
      <c r="L48" s="370"/>
      <c r="M48" s="370"/>
      <c r="N48" s="115"/>
      <c r="O48" s="118"/>
    </row>
    <row r="49" spans="4:15" s="11" customFormat="1" ht="15" customHeight="1" x14ac:dyDescent="0.25">
      <c r="D49" s="368" t="s">
        <v>9</v>
      </c>
      <c r="E49" s="369"/>
      <c r="F49" s="370"/>
      <c r="G49" s="370"/>
      <c r="H49" s="115"/>
      <c r="I49" s="118"/>
      <c r="J49" s="368" t="s">
        <v>9</v>
      </c>
      <c r="K49" s="369"/>
      <c r="L49" s="370"/>
      <c r="M49" s="370"/>
      <c r="N49" s="115"/>
      <c r="O49" s="118"/>
    </row>
    <row r="50" spans="4:15" s="11" customFormat="1" ht="15" customHeight="1" x14ac:dyDescent="0.25">
      <c r="D50" s="368" t="s">
        <v>149</v>
      </c>
      <c r="E50" s="369"/>
      <c r="F50" s="370"/>
      <c r="G50" s="370"/>
      <c r="H50" s="115"/>
      <c r="I50" s="118"/>
      <c r="J50" s="368" t="s">
        <v>149</v>
      </c>
      <c r="K50" s="369"/>
      <c r="L50" s="370"/>
      <c r="M50" s="370"/>
      <c r="N50" s="115"/>
      <c r="O50" s="118"/>
    </row>
    <row r="51" spans="4:15" s="11" customFormat="1" ht="15" customHeight="1" thickBot="1" x14ac:dyDescent="0.3">
      <c r="D51" s="381"/>
      <c r="E51" s="382"/>
      <c r="F51" s="382"/>
      <c r="G51" s="112" t="s">
        <v>0</v>
      </c>
      <c r="H51" s="113">
        <f>SUM(H45:H50)</f>
        <v>0</v>
      </c>
      <c r="I51" s="114">
        <f>SUM(I45:I50)</f>
        <v>0</v>
      </c>
      <c r="J51" s="381"/>
      <c r="K51" s="382"/>
      <c r="L51" s="382"/>
      <c r="M51" s="112" t="s">
        <v>0</v>
      </c>
      <c r="N51" s="113">
        <f>SUM(N45:N50)</f>
        <v>0</v>
      </c>
      <c r="O51" s="114">
        <f>SUM(O45:O50)</f>
        <v>0</v>
      </c>
    </row>
    <row r="52" spans="4:15" s="11" customFormat="1" ht="15" customHeight="1" thickBot="1" x14ac:dyDescent="0.3">
      <c r="J52" s="44"/>
      <c r="K52" s="44"/>
      <c r="L52" s="44"/>
      <c r="M52" s="44"/>
      <c r="N52" s="44"/>
      <c r="O52" s="44"/>
    </row>
    <row r="53" spans="4:15" s="11" customFormat="1" ht="20.100000000000001" customHeight="1" x14ac:dyDescent="0.25">
      <c r="D53" s="344" t="s">
        <v>31</v>
      </c>
      <c r="E53" s="345"/>
      <c r="F53" s="346" t="str">
        <f>UPPER('Presupuesto Total'!$C$18)</f>
        <v/>
      </c>
      <c r="G53" s="346"/>
      <c r="H53" s="346"/>
      <c r="I53" s="347"/>
      <c r="J53" s="344" t="s">
        <v>32</v>
      </c>
      <c r="K53" s="345"/>
      <c r="L53" s="346" t="str">
        <f>UPPER('Presupuesto Total'!$C$19)</f>
        <v/>
      </c>
      <c r="M53" s="346"/>
      <c r="N53" s="346"/>
      <c r="O53" s="347"/>
    </row>
    <row r="54" spans="4:15" s="11" customFormat="1" ht="60" customHeight="1" x14ac:dyDescent="0.25">
      <c r="D54" s="371" t="s">
        <v>128</v>
      </c>
      <c r="E54" s="372"/>
      <c r="F54" s="373" t="s">
        <v>129</v>
      </c>
      <c r="G54" s="373"/>
      <c r="H54" s="85" t="s">
        <v>24</v>
      </c>
      <c r="I54" s="75" t="s">
        <v>23</v>
      </c>
      <c r="J54" s="371" t="s">
        <v>128</v>
      </c>
      <c r="K54" s="372"/>
      <c r="L54" s="373" t="s">
        <v>129</v>
      </c>
      <c r="M54" s="373"/>
      <c r="N54" s="85" t="s">
        <v>24</v>
      </c>
      <c r="O54" s="75" t="s">
        <v>23</v>
      </c>
    </row>
    <row r="55" spans="4:15" s="11" customFormat="1" ht="15" customHeight="1" x14ac:dyDescent="0.25">
      <c r="D55" s="368" t="s">
        <v>8</v>
      </c>
      <c r="E55" s="369"/>
      <c r="F55" s="370"/>
      <c r="G55" s="370"/>
      <c r="H55" s="115"/>
      <c r="I55" s="118"/>
      <c r="J55" s="368" t="s">
        <v>8</v>
      </c>
      <c r="K55" s="369"/>
      <c r="L55" s="370"/>
      <c r="M55" s="370"/>
      <c r="N55" s="115"/>
      <c r="O55" s="118"/>
    </row>
    <row r="56" spans="4:15" s="11" customFormat="1" ht="15" customHeight="1" x14ac:dyDescent="0.25">
      <c r="D56" s="368" t="s">
        <v>52</v>
      </c>
      <c r="E56" s="369"/>
      <c r="F56" s="370"/>
      <c r="G56" s="370"/>
      <c r="H56" s="115"/>
      <c r="I56" s="111">
        <f>SUMIF($G$78:$G$92,"PT 7",$N$78:$N$92)</f>
        <v>0</v>
      </c>
      <c r="J56" s="368" t="s">
        <v>52</v>
      </c>
      <c r="K56" s="369"/>
      <c r="L56" s="370"/>
      <c r="M56" s="370"/>
      <c r="N56" s="115"/>
      <c r="O56" s="111">
        <f>SUMIF($G$78:$G$92,"PT 8",$N$78:$N$92)</f>
        <v>0</v>
      </c>
    </row>
    <row r="57" spans="4:15" s="11" customFormat="1" ht="15" customHeight="1" x14ac:dyDescent="0.25">
      <c r="D57" s="368" t="s">
        <v>12</v>
      </c>
      <c r="E57" s="369"/>
      <c r="F57" s="370"/>
      <c r="G57" s="370"/>
      <c r="H57" s="115"/>
      <c r="I57" s="118"/>
      <c r="J57" s="368" t="s">
        <v>12</v>
      </c>
      <c r="K57" s="369"/>
      <c r="L57" s="370"/>
      <c r="M57" s="370"/>
      <c r="N57" s="115"/>
      <c r="O57" s="118"/>
    </row>
    <row r="58" spans="4:15" s="11" customFormat="1" ht="15" customHeight="1" x14ac:dyDescent="0.25">
      <c r="D58" s="368" t="s">
        <v>53</v>
      </c>
      <c r="E58" s="369"/>
      <c r="F58" s="370"/>
      <c r="G58" s="370"/>
      <c r="H58" s="115"/>
      <c r="I58" s="118"/>
      <c r="J58" s="368" t="s">
        <v>53</v>
      </c>
      <c r="K58" s="369"/>
      <c r="L58" s="370"/>
      <c r="M58" s="370"/>
      <c r="N58" s="115"/>
      <c r="O58" s="118"/>
    </row>
    <row r="59" spans="4:15" s="11" customFormat="1" ht="15" customHeight="1" x14ac:dyDescent="0.25">
      <c r="D59" s="368" t="s">
        <v>9</v>
      </c>
      <c r="E59" s="369"/>
      <c r="F59" s="370"/>
      <c r="G59" s="370"/>
      <c r="H59" s="115"/>
      <c r="I59" s="118"/>
      <c r="J59" s="368" t="s">
        <v>9</v>
      </c>
      <c r="K59" s="369"/>
      <c r="L59" s="370"/>
      <c r="M59" s="370"/>
      <c r="N59" s="115"/>
      <c r="O59" s="118"/>
    </row>
    <row r="60" spans="4:15" s="11" customFormat="1" ht="15" customHeight="1" x14ac:dyDescent="0.25">
      <c r="D60" s="368" t="s">
        <v>149</v>
      </c>
      <c r="E60" s="369"/>
      <c r="F60" s="370"/>
      <c r="G60" s="370"/>
      <c r="H60" s="115"/>
      <c r="I60" s="118"/>
      <c r="J60" s="368" t="s">
        <v>149</v>
      </c>
      <c r="K60" s="369"/>
      <c r="L60" s="370"/>
      <c r="M60" s="370"/>
      <c r="N60" s="115"/>
      <c r="O60" s="118"/>
    </row>
    <row r="61" spans="4:15" s="11" customFormat="1" ht="15" customHeight="1" thickBot="1" x14ac:dyDescent="0.3">
      <c r="D61" s="381"/>
      <c r="E61" s="382"/>
      <c r="F61" s="382"/>
      <c r="G61" s="112" t="s">
        <v>0</v>
      </c>
      <c r="H61" s="113">
        <f>SUM(H55:H60)</f>
        <v>0</v>
      </c>
      <c r="I61" s="114">
        <f>SUM(I55:I60)</f>
        <v>0</v>
      </c>
      <c r="J61" s="381"/>
      <c r="K61" s="382"/>
      <c r="L61" s="382"/>
      <c r="M61" s="112" t="s">
        <v>0</v>
      </c>
      <c r="N61" s="113">
        <f>SUM(N55:N60)</f>
        <v>0</v>
      </c>
      <c r="O61" s="114">
        <f>SUM(O55:O60)</f>
        <v>0</v>
      </c>
    </row>
    <row r="62" spans="4:15" s="11" customFormat="1" ht="15" customHeight="1" x14ac:dyDescent="0.25">
      <c r="J62" s="44"/>
      <c r="K62" s="44"/>
      <c r="L62" s="44"/>
      <c r="M62" s="44"/>
      <c r="N62" s="44"/>
      <c r="O62" s="44"/>
    </row>
    <row r="63" spans="4:15" s="11" customFormat="1" ht="15" customHeight="1" thickBot="1" x14ac:dyDescent="0.3">
      <c r="J63" s="44"/>
      <c r="K63" s="44"/>
      <c r="L63" s="44"/>
      <c r="M63" s="44"/>
      <c r="N63" s="44"/>
      <c r="O63" s="44"/>
    </row>
    <row r="64" spans="4:15" s="11" customFormat="1" ht="20.100000000000001" customHeight="1" x14ac:dyDescent="0.25">
      <c r="D64" s="344" t="s">
        <v>33</v>
      </c>
      <c r="E64" s="345"/>
      <c r="F64" s="346" t="str">
        <f>UPPER('Presupuesto Total'!$C$20)</f>
        <v/>
      </c>
      <c r="G64" s="346"/>
      <c r="H64" s="346"/>
      <c r="I64" s="347"/>
      <c r="J64" s="344" t="s">
        <v>34</v>
      </c>
      <c r="K64" s="345"/>
      <c r="L64" s="346" t="str">
        <f>UPPER('Presupuesto Total'!$C$21)</f>
        <v/>
      </c>
      <c r="M64" s="346"/>
      <c r="N64" s="346"/>
      <c r="O64" s="347"/>
    </row>
    <row r="65" spans="3:20" s="11" customFormat="1" ht="60" customHeight="1" x14ac:dyDescent="0.25">
      <c r="D65" s="371" t="s">
        <v>128</v>
      </c>
      <c r="E65" s="372"/>
      <c r="F65" s="373" t="s">
        <v>129</v>
      </c>
      <c r="G65" s="373"/>
      <c r="H65" s="85" t="s">
        <v>24</v>
      </c>
      <c r="I65" s="75" t="s">
        <v>23</v>
      </c>
      <c r="J65" s="371" t="s">
        <v>128</v>
      </c>
      <c r="K65" s="372"/>
      <c r="L65" s="373" t="s">
        <v>129</v>
      </c>
      <c r="M65" s="373"/>
      <c r="N65" s="85" t="s">
        <v>24</v>
      </c>
      <c r="O65" s="75" t="s">
        <v>23</v>
      </c>
    </row>
    <row r="66" spans="3:20" s="11" customFormat="1" ht="15" customHeight="1" x14ac:dyDescent="0.25">
      <c r="D66" s="368" t="s">
        <v>8</v>
      </c>
      <c r="E66" s="369"/>
      <c r="F66" s="370"/>
      <c r="G66" s="370"/>
      <c r="H66" s="115"/>
      <c r="I66" s="118"/>
      <c r="J66" s="368" t="s">
        <v>8</v>
      </c>
      <c r="K66" s="369"/>
      <c r="L66" s="370"/>
      <c r="M66" s="370"/>
      <c r="N66" s="115"/>
      <c r="O66" s="118"/>
    </row>
    <row r="67" spans="3:20" s="11" customFormat="1" ht="15" customHeight="1" x14ac:dyDescent="0.25">
      <c r="D67" s="368" t="s">
        <v>52</v>
      </c>
      <c r="E67" s="369"/>
      <c r="F67" s="370"/>
      <c r="G67" s="370"/>
      <c r="H67" s="115"/>
      <c r="I67" s="111">
        <f>SUMIF($G$78:$G$92,"PT 9",$N$78:$N$92)</f>
        <v>0</v>
      </c>
      <c r="J67" s="368" t="s">
        <v>52</v>
      </c>
      <c r="K67" s="369"/>
      <c r="L67" s="370"/>
      <c r="M67" s="370"/>
      <c r="N67" s="115"/>
      <c r="O67" s="111">
        <f>SUMIF($G$78:$G$92,"PT 10",$N$78:$N$92)</f>
        <v>0</v>
      </c>
    </row>
    <row r="68" spans="3:20" s="11" customFormat="1" ht="15" customHeight="1" x14ac:dyDescent="0.25">
      <c r="D68" s="368" t="s">
        <v>12</v>
      </c>
      <c r="E68" s="369"/>
      <c r="F68" s="370"/>
      <c r="G68" s="370"/>
      <c r="H68" s="115"/>
      <c r="I68" s="118"/>
      <c r="J68" s="368" t="s">
        <v>12</v>
      </c>
      <c r="K68" s="369"/>
      <c r="L68" s="370"/>
      <c r="M68" s="370"/>
      <c r="N68" s="115"/>
      <c r="O68" s="118"/>
    </row>
    <row r="69" spans="3:20" s="11" customFormat="1" ht="15" customHeight="1" x14ac:dyDescent="0.25">
      <c r="D69" s="368" t="s">
        <v>53</v>
      </c>
      <c r="E69" s="369"/>
      <c r="F69" s="370"/>
      <c r="G69" s="370"/>
      <c r="H69" s="115"/>
      <c r="I69" s="118"/>
      <c r="J69" s="368" t="s">
        <v>53</v>
      </c>
      <c r="K69" s="369"/>
      <c r="L69" s="370"/>
      <c r="M69" s="370"/>
      <c r="N69" s="115"/>
      <c r="O69" s="118"/>
    </row>
    <row r="70" spans="3:20" s="11" customFormat="1" ht="15" customHeight="1" x14ac:dyDescent="0.25">
      <c r="D70" s="368" t="s">
        <v>9</v>
      </c>
      <c r="E70" s="369"/>
      <c r="F70" s="370"/>
      <c r="G70" s="370"/>
      <c r="H70" s="115"/>
      <c r="I70" s="118"/>
      <c r="J70" s="368" t="s">
        <v>9</v>
      </c>
      <c r="K70" s="369"/>
      <c r="L70" s="370"/>
      <c r="M70" s="370"/>
      <c r="N70" s="115"/>
      <c r="O70" s="118"/>
    </row>
    <row r="71" spans="3:20" s="11" customFormat="1" ht="15" customHeight="1" x14ac:dyDescent="0.25">
      <c r="D71" s="368" t="s">
        <v>149</v>
      </c>
      <c r="E71" s="369"/>
      <c r="F71" s="370"/>
      <c r="G71" s="370"/>
      <c r="H71" s="115"/>
      <c r="I71" s="118"/>
      <c r="J71" s="368" t="s">
        <v>149</v>
      </c>
      <c r="K71" s="369"/>
      <c r="L71" s="370"/>
      <c r="M71" s="370"/>
      <c r="N71" s="115"/>
      <c r="O71" s="118"/>
    </row>
    <row r="72" spans="3:20" s="11" customFormat="1" ht="15" customHeight="1" thickBot="1" x14ac:dyDescent="0.3">
      <c r="D72" s="381"/>
      <c r="E72" s="382"/>
      <c r="F72" s="382"/>
      <c r="G72" s="112" t="s">
        <v>0</v>
      </c>
      <c r="H72" s="113">
        <f>SUM(H66:H71)</f>
        <v>0</v>
      </c>
      <c r="I72" s="114">
        <f>SUM(I66:I71)</f>
        <v>0</v>
      </c>
      <c r="J72" s="381"/>
      <c r="K72" s="382"/>
      <c r="L72" s="382"/>
      <c r="M72" s="112" t="s">
        <v>0</v>
      </c>
      <c r="N72" s="113">
        <f>SUM(N66:N71)</f>
        <v>0</v>
      </c>
      <c r="O72" s="114">
        <f>SUM(O66:O71)</f>
        <v>0</v>
      </c>
    </row>
    <row r="73" spans="3:20" s="11" customFormat="1" ht="15" customHeight="1" x14ac:dyDescent="0.25">
      <c r="J73" s="44"/>
      <c r="K73" s="44"/>
      <c r="L73" s="44"/>
      <c r="M73" s="44"/>
      <c r="N73" s="44"/>
      <c r="O73" s="44"/>
    </row>
    <row r="74" spans="3:20" s="51" customFormat="1" ht="21.75" customHeight="1" thickBot="1" x14ac:dyDescent="0.3">
      <c r="D74" s="388" t="s">
        <v>107</v>
      </c>
      <c r="E74" s="388"/>
      <c r="F74" s="388"/>
      <c r="G74" s="388"/>
      <c r="H74" s="388"/>
      <c r="I74" s="388"/>
      <c r="J74" s="388"/>
      <c r="K74" s="388"/>
      <c r="L74" s="388"/>
      <c r="M74" s="388"/>
      <c r="N74" s="388"/>
      <c r="O74" s="388"/>
      <c r="P74" s="49"/>
    </row>
    <row r="75" spans="3:20" s="203" customFormat="1" ht="21.75" customHeight="1" thickTop="1" x14ac:dyDescent="0.25">
      <c r="D75" s="204"/>
      <c r="E75" s="204"/>
      <c r="F75" s="204"/>
      <c r="G75" s="204"/>
      <c r="H75" s="204"/>
      <c r="I75" s="204"/>
      <c r="J75" s="204"/>
      <c r="K75" s="204"/>
      <c r="L75" s="204"/>
      <c r="M75" s="204"/>
      <c r="N75" s="204"/>
      <c r="O75" s="204"/>
      <c r="P75" s="205"/>
    </row>
    <row r="76" spans="3:20" ht="14.25" customHeight="1" x14ac:dyDescent="0.25">
      <c r="E76" s="204"/>
      <c r="K76" s="204"/>
      <c r="L76" s="204"/>
      <c r="M76" s="204"/>
      <c r="N76" s="204"/>
      <c r="O76" s="51"/>
      <c r="P76" s="51"/>
      <c r="Q76" s="51"/>
      <c r="R76" s="51"/>
      <c r="S76" s="51"/>
      <c r="T76" s="51"/>
    </row>
    <row r="77" spans="3:20" ht="60" x14ac:dyDescent="0.25">
      <c r="D77" s="176" t="s">
        <v>108</v>
      </c>
      <c r="E77" s="177" t="s">
        <v>124</v>
      </c>
      <c r="F77" s="177" t="s">
        <v>109</v>
      </c>
      <c r="G77" s="177" t="s">
        <v>110</v>
      </c>
      <c r="H77" s="177" t="s">
        <v>93</v>
      </c>
      <c r="I77" s="177" t="s">
        <v>111</v>
      </c>
      <c r="J77" s="177" t="s">
        <v>127</v>
      </c>
      <c r="K77" s="177" t="s">
        <v>114</v>
      </c>
      <c r="L77" s="177" t="s">
        <v>131</v>
      </c>
      <c r="M77" s="177" t="s">
        <v>126</v>
      </c>
      <c r="N77" s="177" t="s">
        <v>125</v>
      </c>
      <c r="O77" s="51"/>
      <c r="P77" s="51"/>
      <c r="Q77" s="51"/>
      <c r="R77" s="51"/>
    </row>
    <row r="78" spans="3:20" ht="18.75" x14ac:dyDescent="0.25">
      <c r="C78" s="178">
        <v>1</v>
      </c>
      <c r="D78" s="191"/>
      <c r="E78" s="191"/>
      <c r="F78" s="192"/>
      <c r="G78" s="192"/>
      <c r="H78" s="193"/>
      <c r="I78" s="194"/>
      <c r="J78" s="194"/>
      <c r="K78" s="195"/>
      <c r="L78" s="198" t="str">
        <f t="shared" ref="L78:L92" si="0">IFERROR((100/K78/100),"")</f>
        <v/>
      </c>
      <c r="M78" s="197"/>
      <c r="N78" s="180" t="str">
        <f>IFERROR((J78*L78*M78/12),"")</f>
        <v/>
      </c>
      <c r="O78" s="51"/>
      <c r="P78" s="51"/>
      <c r="Q78" s="51"/>
      <c r="R78" s="51"/>
    </row>
    <row r="79" spans="3:20" ht="18.75" x14ac:dyDescent="0.25">
      <c r="C79" s="178">
        <v>2</v>
      </c>
      <c r="D79" s="191"/>
      <c r="E79" s="191"/>
      <c r="F79" s="192"/>
      <c r="G79" s="192"/>
      <c r="H79" s="193"/>
      <c r="I79" s="194"/>
      <c r="J79" s="194"/>
      <c r="K79" s="195"/>
      <c r="L79" s="198" t="str">
        <f t="shared" si="0"/>
        <v/>
      </c>
      <c r="M79" s="197"/>
      <c r="N79" s="180" t="str">
        <f t="shared" ref="N79:N92" si="1">IFERROR((J79*L79*M79/12),"")</f>
        <v/>
      </c>
      <c r="O79" s="51"/>
      <c r="P79" s="51"/>
      <c r="Q79" s="51"/>
      <c r="R79" s="51"/>
    </row>
    <row r="80" spans="3:20" ht="18.75" x14ac:dyDescent="0.25">
      <c r="C80" s="178">
        <v>3</v>
      </c>
      <c r="D80" s="191"/>
      <c r="E80" s="191"/>
      <c r="F80" s="192"/>
      <c r="G80" s="192"/>
      <c r="H80" s="193"/>
      <c r="I80" s="194"/>
      <c r="J80" s="194"/>
      <c r="K80" s="195"/>
      <c r="L80" s="198" t="str">
        <f t="shared" si="0"/>
        <v/>
      </c>
      <c r="M80" s="197"/>
      <c r="N80" s="180" t="str">
        <f t="shared" si="1"/>
        <v/>
      </c>
      <c r="O80" s="51"/>
      <c r="P80" s="51"/>
      <c r="Q80" s="51"/>
      <c r="R80" s="51"/>
    </row>
    <row r="81" spans="3:18" ht="18.75" x14ac:dyDescent="0.25">
      <c r="C81" s="178">
        <v>4</v>
      </c>
      <c r="D81" s="191"/>
      <c r="E81" s="191"/>
      <c r="F81" s="192"/>
      <c r="G81" s="192"/>
      <c r="H81" s="193"/>
      <c r="I81" s="194"/>
      <c r="J81" s="194"/>
      <c r="K81" s="195"/>
      <c r="L81" s="198" t="str">
        <f t="shared" si="0"/>
        <v/>
      </c>
      <c r="M81" s="197"/>
      <c r="N81" s="180" t="str">
        <f t="shared" si="1"/>
        <v/>
      </c>
      <c r="O81" s="51"/>
      <c r="P81" s="51"/>
      <c r="Q81" s="51"/>
      <c r="R81" s="51"/>
    </row>
    <row r="82" spans="3:18" ht="18.75" x14ac:dyDescent="0.25">
      <c r="C82" s="178">
        <v>5</v>
      </c>
      <c r="D82" s="192"/>
      <c r="E82" s="192"/>
      <c r="F82" s="192"/>
      <c r="G82" s="192"/>
      <c r="H82" s="193"/>
      <c r="I82" s="194"/>
      <c r="J82" s="194"/>
      <c r="K82" s="195"/>
      <c r="L82" s="198" t="str">
        <f t="shared" si="0"/>
        <v/>
      </c>
      <c r="M82" s="197"/>
      <c r="N82" s="180" t="str">
        <f t="shared" si="1"/>
        <v/>
      </c>
      <c r="O82" s="51"/>
      <c r="P82" s="51"/>
      <c r="Q82" s="51"/>
      <c r="R82" s="51"/>
    </row>
    <row r="83" spans="3:18" ht="18.75" x14ac:dyDescent="0.25">
      <c r="C83" s="178">
        <v>6</v>
      </c>
      <c r="D83" s="192"/>
      <c r="E83" s="192"/>
      <c r="F83" s="192"/>
      <c r="G83" s="192"/>
      <c r="H83" s="193"/>
      <c r="I83" s="194"/>
      <c r="J83" s="194"/>
      <c r="K83" s="195"/>
      <c r="L83" s="198" t="str">
        <f t="shared" si="0"/>
        <v/>
      </c>
      <c r="M83" s="197"/>
      <c r="N83" s="180" t="str">
        <f t="shared" si="1"/>
        <v/>
      </c>
      <c r="O83" s="51"/>
      <c r="P83" s="51"/>
      <c r="Q83" s="51"/>
      <c r="R83" s="51"/>
    </row>
    <row r="84" spans="3:18" ht="18.75" x14ac:dyDescent="0.25">
      <c r="C84" s="178">
        <v>7</v>
      </c>
      <c r="D84" s="192"/>
      <c r="E84" s="192"/>
      <c r="F84" s="192"/>
      <c r="G84" s="192"/>
      <c r="H84" s="193"/>
      <c r="I84" s="194"/>
      <c r="J84" s="194"/>
      <c r="K84" s="195"/>
      <c r="L84" s="198" t="str">
        <f t="shared" si="0"/>
        <v/>
      </c>
      <c r="M84" s="197"/>
      <c r="N84" s="180" t="str">
        <f t="shared" si="1"/>
        <v/>
      </c>
      <c r="O84" s="51"/>
      <c r="P84" s="51"/>
      <c r="Q84" s="51"/>
      <c r="R84" s="51"/>
    </row>
    <row r="85" spans="3:18" ht="18.75" x14ac:dyDescent="0.25">
      <c r="C85" s="178">
        <v>8</v>
      </c>
      <c r="D85" s="192"/>
      <c r="E85" s="192"/>
      <c r="F85" s="192"/>
      <c r="G85" s="192"/>
      <c r="H85" s="193"/>
      <c r="I85" s="194"/>
      <c r="J85" s="194"/>
      <c r="K85" s="195"/>
      <c r="L85" s="198" t="str">
        <f t="shared" si="0"/>
        <v/>
      </c>
      <c r="M85" s="197"/>
      <c r="N85" s="180" t="str">
        <f t="shared" si="1"/>
        <v/>
      </c>
      <c r="O85" s="51"/>
      <c r="P85" s="51"/>
      <c r="Q85" s="51"/>
      <c r="R85" s="51"/>
    </row>
    <row r="86" spans="3:18" ht="18.75" x14ac:dyDescent="0.25">
      <c r="C86" s="178">
        <v>9</v>
      </c>
      <c r="D86" s="192"/>
      <c r="E86" s="192"/>
      <c r="F86" s="192"/>
      <c r="G86" s="192"/>
      <c r="H86" s="193"/>
      <c r="I86" s="194"/>
      <c r="J86" s="194"/>
      <c r="K86" s="195"/>
      <c r="L86" s="198" t="str">
        <f t="shared" si="0"/>
        <v/>
      </c>
      <c r="M86" s="197"/>
      <c r="N86" s="180" t="str">
        <f t="shared" si="1"/>
        <v/>
      </c>
      <c r="O86" s="51"/>
      <c r="P86" s="51"/>
      <c r="Q86" s="51"/>
      <c r="R86" s="51"/>
    </row>
    <row r="87" spans="3:18" ht="18.75" x14ac:dyDescent="0.25">
      <c r="C87" s="178">
        <v>10</v>
      </c>
      <c r="D87" s="192"/>
      <c r="E87" s="192"/>
      <c r="F87" s="192"/>
      <c r="G87" s="192"/>
      <c r="H87" s="193"/>
      <c r="I87" s="194"/>
      <c r="J87" s="194"/>
      <c r="K87" s="195"/>
      <c r="L87" s="198" t="str">
        <f t="shared" si="0"/>
        <v/>
      </c>
      <c r="M87" s="197"/>
      <c r="N87" s="180" t="str">
        <f t="shared" si="1"/>
        <v/>
      </c>
      <c r="O87" s="51"/>
      <c r="P87" s="51"/>
      <c r="Q87" s="51"/>
      <c r="R87" s="51"/>
    </row>
    <row r="88" spans="3:18" ht="18.75" x14ac:dyDescent="0.25">
      <c r="C88" s="178">
        <v>11</v>
      </c>
      <c r="D88" s="192"/>
      <c r="E88" s="192"/>
      <c r="F88" s="192"/>
      <c r="G88" s="192"/>
      <c r="H88" s="193"/>
      <c r="I88" s="194"/>
      <c r="J88" s="194"/>
      <c r="K88" s="195"/>
      <c r="L88" s="198" t="str">
        <f>IFERROR((100/K88/100),"")</f>
        <v/>
      </c>
      <c r="M88" s="197"/>
      <c r="N88" s="180" t="str">
        <f>IFERROR((J88*L88*M88/12),"")</f>
        <v/>
      </c>
      <c r="O88" s="51"/>
      <c r="P88" s="51"/>
      <c r="Q88" s="51"/>
      <c r="R88" s="51"/>
    </row>
    <row r="89" spans="3:18" ht="18.75" x14ac:dyDescent="0.25">
      <c r="C89" s="178">
        <v>12</v>
      </c>
      <c r="D89" s="192"/>
      <c r="E89" s="192"/>
      <c r="F89" s="192"/>
      <c r="G89" s="192"/>
      <c r="H89" s="193"/>
      <c r="I89" s="194"/>
      <c r="J89" s="194"/>
      <c r="K89" s="195"/>
      <c r="L89" s="198" t="str">
        <f t="shared" si="0"/>
        <v/>
      </c>
      <c r="M89" s="197"/>
      <c r="N89" s="180" t="str">
        <f t="shared" si="1"/>
        <v/>
      </c>
      <c r="O89" s="51"/>
      <c r="P89" s="51"/>
      <c r="Q89" s="51"/>
      <c r="R89" s="51"/>
    </row>
    <row r="90" spans="3:18" ht="18.75" x14ac:dyDescent="0.25">
      <c r="C90" s="178">
        <v>13</v>
      </c>
      <c r="D90" s="192"/>
      <c r="E90" s="192"/>
      <c r="F90" s="192"/>
      <c r="G90" s="192"/>
      <c r="H90" s="193"/>
      <c r="I90" s="194"/>
      <c r="J90" s="194"/>
      <c r="K90" s="195"/>
      <c r="L90" s="198" t="str">
        <f>IFERROR((100/K90/100),"")</f>
        <v/>
      </c>
      <c r="M90" s="197"/>
      <c r="N90" s="180" t="str">
        <f>IFERROR((J90*L90*M90/12),"")</f>
        <v/>
      </c>
      <c r="O90" s="51"/>
      <c r="P90" s="51"/>
      <c r="Q90" s="51"/>
      <c r="R90" s="51"/>
    </row>
    <row r="91" spans="3:18" ht="18.75" x14ac:dyDescent="0.25">
      <c r="C91" s="178">
        <v>14</v>
      </c>
      <c r="D91" s="192"/>
      <c r="E91" s="192"/>
      <c r="F91" s="192"/>
      <c r="G91" s="192"/>
      <c r="H91" s="193"/>
      <c r="I91" s="194"/>
      <c r="J91" s="194"/>
      <c r="K91" s="195"/>
      <c r="L91" s="198" t="str">
        <f t="shared" si="0"/>
        <v/>
      </c>
      <c r="M91" s="197"/>
      <c r="N91" s="180" t="str">
        <f t="shared" si="1"/>
        <v/>
      </c>
      <c r="O91" s="51"/>
      <c r="P91" s="51"/>
      <c r="Q91" s="51"/>
      <c r="R91" s="51"/>
    </row>
    <row r="92" spans="3:18" s="49" customFormat="1" ht="15" customHeight="1" x14ac:dyDescent="0.25">
      <c r="C92" s="178">
        <v>15</v>
      </c>
      <c r="D92" s="192"/>
      <c r="E92" s="192"/>
      <c r="F92" s="192"/>
      <c r="G92" s="192"/>
      <c r="H92" s="193"/>
      <c r="I92" s="194"/>
      <c r="J92" s="194"/>
      <c r="K92" s="195"/>
      <c r="L92" s="198" t="str">
        <f t="shared" si="0"/>
        <v/>
      </c>
      <c r="M92" s="197"/>
      <c r="N92" s="180" t="str">
        <f t="shared" si="1"/>
        <v/>
      </c>
      <c r="O92" s="50"/>
    </row>
    <row r="93" spans="3:18" s="49" customFormat="1" ht="15" customHeight="1" x14ac:dyDescent="0.25">
      <c r="D93" s="184"/>
      <c r="E93" s="184"/>
      <c r="F93" s="184"/>
      <c r="G93" s="184"/>
      <c r="H93" s="185"/>
      <c r="I93" s="186"/>
      <c r="J93" s="186"/>
      <c r="K93" s="187"/>
      <c r="L93" s="187"/>
      <c r="M93" s="187"/>
      <c r="N93" s="187"/>
      <c r="O93" s="50"/>
    </row>
    <row r="94" spans="3:18" s="49" customFormat="1" ht="15" customHeight="1" x14ac:dyDescent="0.25">
      <c r="D94" s="184"/>
      <c r="E94" s="184"/>
      <c r="F94" s="184"/>
      <c r="G94" s="184"/>
      <c r="H94" s="185"/>
      <c r="I94" s="186"/>
      <c r="J94" s="186"/>
      <c r="K94" s="187"/>
      <c r="L94" s="187"/>
      <c r="M94" s="187"/>
      <c r="N94" s="187"/>
      <c r="O94" s="50"/>
    </row>
    <row r="95" spans="3:18" s="51" customFormat="1" ht="21.75" customHeight="1" thickBot="1" x14ac:dyDescent="0.3">
      <c r="D95" s="388" t="s">
        <v>74</v>
      </c>
      <c r="E95" s="388"/>
      <c r="F95" s="388"/>
      <c r="G95" s="388"/>
      <c r="H95" s="388"/>
      <c r="I95" s="388"/>
      <c r="J95" s="388"/>
      <c r="K95" s="388"/>
      <c r="L95" s="388"/>
      <c r="M95" s="388"/>
      <c r="N95" s="388"/>
      <c r="O95" s="388"/>
      <c r="P95" s="49"/>
    </row>
    <row r="96" spans="3:18" s="51" customFormat="1" ht="15.75" thickTop="1" x14ac:dyDescent="0.25">
      <c r="P96" s="49"/>
      <c r="Q96" s="188"/>
      <c r="R96" s="188"/>
    </row>
    <row r="97" spans="3:18" s="51" customFormat="1" ht="50.1" customHeight="1" x14ac:dyDescent="0.25">
      <c r="D97" s="391" t="s">
        <v>123</v>
      </c>
      <c r="E97" s="391"/>
      <c r="F97" s="13" t="s">
        <v>134</v>
      </c>
      <c r="G97" s="14" t="s">
        <v>133</v>
      </c>
      <c r="H97" s="14" t="s">
        <v>38</v>
      </c>
      <c r="I97" s="15" t="s">
        <v>79</v>
      </c>
    </row>
    <row r="98" spans="3:18" s="51" customFormat="1" ht="39.950000000000003" customHeight="1" x14ac:dyDescent="0.25">
      <c r="D98" s="384" t="s">
        <v>8</v>
      </c>
      <c r="E98" s="385"/>
      <c r="F98" s="24">
        <f>E120</f>
        <v>0</v>
      </c>
      <c r="G98" s="24">
        <f>F120</f>
        <v>0</v>
      </c>
      <c r="H98" s="26">
        <f>$G$19</f>
        <v>0</v>
      </c>
      <c r="I98" s="24">
        <f>G98*H98</f>
        <v>0</v>
      </c>
    </row>
    <row r="99" spans="3:18" s="51" customFormat="1" ht="39.950000000000003" customHeight="1" x14ac:dyDescent="0.25">
      <c r="D99" s="384" t="s">
        <v>52</v>
      </c>
      <c r="E99" s="385"/>
      <c r="F99" s="24">
        <f>G120</f>
        <v>0</v>
      </c>
      <c r="G99" s="24">
        <f>H120</f>
        <v>0</v>
      </c>
      <c r="H99" s="26">
        <f t="shared" ref="H99:H105" si="2">$G$19</f>
        <v>0</v>
      </c>
      <c r="I99" s="24">
        <f t="shared" ref="I99:I104" si="3">G99*H99</f>
        <v>0</v>
      </c>
    </row>
    <row r="100" spans="3:18" s="51" customFormat="1" ht="39.950000000000003" customHeight="1" x14ac:dyDescent="0.25">
      <c r="D100" s="384" t="s">
        <v>12</v>
      </c>
      <c r="E100" s="385"/>
      <c r="F100" s="24">
        <f>I120</f>
        <v>0</v>
      </c>
      <c r="G100" s="24">
        <f>J120</f>
        <v>0</v>
      </c>
      <c r="H100" s="26">
        <f t="shared" si="2"/>
        <v>0</v>
      </c>
      <c r="I100" s="24">
        <f t="shared" si="3"/>
        <v>0</v>
      </c>
    </row>
    <row r="101" spans="3:18" s="51" customFormat="1" ht="39.950000000000003" customHeight="1" x14ac:dyDescent="0.25">
      <c r="D101" s="384" t="s">
        <v>53</v>
      </c>
      <c r="E101" s="385"/>
      <c r="F101" s="24">
        <f>K120</f>
        <v>0</v>
      </c>
      <c r="G101" s="24">
        <f>L120</f>
        <v>0</v>
      </c>
      <c r="H101" s="26">
        <f t="shared" si="2"/>
        <v>0</v>
      </c>
      <c r="I101" s="24">
        <f t="shared" si="3"/>
        <v>0</v>
      </c>
    </row>
    <row r="102" spans="3:18" s="51" customFormat="1" ht="39.950000000000003" customHeight="1" x14ac:dyDescent="0.25">
      <c r="D102" s="384" t="s">
        <v>9</v>
      </c>
      <c r="E102" s="385"/>
      <c r="F102" s="24">
        <f>M120</f>
        <v>0</v>
      </c>
      <c r="G102" s="24">
        <f>N120</f>
        <v>0</v>
      </c>
      <c r="H102" s="26">
        <f t="shared" si="2"/>
        <v>0</v>
      </c>
      <c r="I102" s="24">
        <f t="shared" si="3"/>
        <v>0</v>
      </c>
    </row>
    <row r="103" spans="3:18" s="51" customFormat="1" ht="39.950000000000003" customHeight="1" x14ac:dyDescent="0.25">
      <c r="D103" s="384" t="s">
        <v>149</v>
      </c>
      <c r="E103" s="385"/>
      <c r="F103" s="24">
        <f>O120</f>
        <v>0</v>
      </c>
      <c r="G103" s="24">
        <f>P120</f>
        <v>0</v>
      </c>
      <c r="H103" s="26">
        <f t="shared" si="2"/>
        <v>0</v>
      </c>
      <c r="I103" s="24">
        <f t="shared" si="3"/>
        <v>0</v>
      </c>
    </row>
    <row r="104" spans="3:18" s="51" customFormat="1" ht="39.950000000000003" customHeight="1" x14ac:dyDescent="0.25">
      <c r="D104" s="384" t="s">
        <v>26</v>
      </c>
      <c r="E104" s="385"/>
      <c r="F104" s="24">
        <f>G104</f>
        <v>0</v>
      </c>
      <c r="G104" s="120"/>
      <c r="H104" s="26">
        <f t="shared" si="2"/>
        <v>0</v>
      </c>
      <c r="I104" s="24">
        <f t="shared" si="3"/>
        <v>0</v>
      </c>
    </row>
    <row r="105" spans="3:18" s="51" customFormat="1" ht="39.950000000000003" customHeight="1" x14ac:dyDescent="0.25">
      <c r="D105" s="389" t="s">
        <v>2</v>
      </c>
      <c r="E105" s="390"/>
      <c r="F105" s="25">
        <f>ROUND(SUM(F98:F104),3)</f>
        <v>0</v>
      </c>
      <c r="G105" s="25">
        <f>ROUND(SUM(G98:G104),3)</f>
        <v>0</v>
      </c>
      <c r="H105" s="27">
        <f t="shared" si="2"/>
        <v>0</v>
      </c>
      <c r="I105" s="25">
        <f>ROUND(SUM(I98:I104),3)</f>
        <v>0</v>
      </c>
    </row>
    <row r="106" spans="3:18" s="51" customFormat="1" ht="15" x14ac:dyDescent="0.25">
      <c r="P106" s="49"/>
      <c r="Q106" s="383"/>
      <c r="R106" s="383"/>
    </row>
    <row r="107" spans="3:18" s="51" customFormat="1" ht="15" x14ac:dyDescent="0.25">
      <c r="P107" s="49"/>
      <c r="Q107" s="189"/>
      <c r="R107" s="189"/>
    </row>
    <row r="108" spans="3:18" s="51" customFormat="1" ht="39.75" customHeight="1" x14ac:dyDescent="0.25">
      <c r="C108" s="321" t="s">
        <v>70</v>
      </c>
      <c r="D108" s="321"/>
      <c r="E108" s="386" t="s">
        <v>65</v>
      </c>
      <c r="F108" s="386"/>
      <c r="G108" s="386" t="s">
        <v>152</v>
      </c>
      <c r="H108" s="386"/>
      <c r="I108" s="386" t="s">
        <v>66</v>
      </c>
      <c r="J108" s="386"/>
      <c r="K108" s="386" t="s">
        <v>67</v>
      </c>
      <c r="L108" s="386"/>
      <c r="M108" s="386" t="s">
        <v>68</v>
      </c>
      <c r="N108" s="386"/>
      <c r="O108" s="386" t="s">
        <v>146</v>
      </c>
      <c r="P108" s="386"/>
      <c r="Q108" s="188"/>
      <c r="R108" s="188"/>
    </row>
    <row r="109" spans="3:18" s="51" customFormat="1" ht="41.25" customHeight="1" x14ac:dyDescent="0.25">
      <c r="C109" s="319" t="s">
        <v>69</v>
      </c>
      <c r="D109" s="319"/>
      <c r="E109" s="174" t="s">
        <v>71</v>
      </c>
      <c r="F109" s="174" t="s">
        <v>72</v>
      </c>
      <c r="G109" s="174" t="s">
        <v>71</v>
      </c>
      <c r="H109" s="174" t="s">
        <v>72</v>
      </c>
      <c r="I109" s="174" t="s">
        <v>73</v>
      </c>
      <c r="J109" s="174" t="s">
        <v>72</v>
      </c>
      <c r="K109" s="174" t="s">
        <v>71</v>
      </c>
      <c r="L109" s="174" t="s">
        <v>72</v>
      </c>
      <c r="M109" s="174" t="s">
        <v>71</v>
      </c>
      <c r="N109" s="174" t="s">
        <v>72</v>
      </c>
      <c r="O109" s="174" t="s">
        <v>71</v>
      </c>
      <c r="P109" s="174" t="s">
        <v>72</v>
      </c>
      <c r="Q109" s="383"/>
      <c r="R109" s="383"/>
    </row>
    <row r="110" spans="3:18" s="51" customFormat="1" ht="18.75" x14ac:dyDescent="0.25">
      <c r="C110" s="392" t="str">
        <f>CONCATENATE("PT 1-", F22)</f>
        <v>PT 1-</v>
      </c>
      <c r="D110" s="392"/>
      <c r="E110" s="131">
        <f>H24</f>
        <v>0</v>
      </c>
      <c r="F110" s="131">
        <f>I24</f>
        <v>0</v>
      </c>
      <c r="G110" s="131">
        <f>H25</f>
        <v>0</v>
      </c>
      <c r="H110" s="131">
        <f>I25</f>
        <v>0</v>
      </c>
      <c r="I110" s="131">
        <f>H26</f>
        <v>0</v>
      </c>
      <c r="J110" s="131">
        <f>I26</f>
        <v>0</v>
      </c>
      <c r="K110" s="131">
        <f>H27</f>
        <v>0</v>
      </c>
      <c r="L110" s="131">
        <f>I27</f>
        <v>0</v>
      </c>
      <c r="M110" s="131">
        <f>H28</f>
        <v>0</v>
      </c>
      <c r="N110" s="131">
        <f>I28</f>
        <v>0</v>
      </c>
      <c r="O110" s="131">
        <f>H29</f>
        <v>0</v>
      </c>
      <c r="P110" s="131">
        <f>I29</f>
        <v>0</v>
      </c>
      <c r="Q110" s="188"/>
      <c r="R110" s="188"/>
    </row>
    <row r="111" spans="3:18" s="51" customFormat="1" ht="18.75" customHeight="1" x14ac:dyDescent="0.25">
      <c r="C111" s="392" t="str">
        <f>CONCATENATE("PT 2-", L22)</f>
        <v>PT 2-</v>
      </c>
      <c r="D111" s="392"/>
      <c r="E111" s="131">
        <f>N24</f>
        <v>0</v>
      </c>
      <c r="F111" s="131">
        <f>O24</f>
        <v>0</v>
      </c>
      <c r="G111" s="131">
        <f>N25</f>
        <v>0</v>
      </c>
      <c r="H111" s="131">
        <f>O25</f>
        <v>0</v>
      </c>
      <c r="I111" s="131">
        <f>N26</f>
        <v>0</v>
      </c>
      <c r="J111" s="131">
        <f>O26</f>
        <v>0</v>
      </c>
      <c r="K111" s="131">
        <f>N27</f>
        <v>0</v>
      </c>
      <c r="L111" s="131">
        <f>O27</f>
        <v>0</v>
      </c>
      <c r="M111" s="131">
        <f>N28</f>
        <v>0</v>
      </c>
      <c r="N111" s="131">
        <f>O28</f>
        <v>0</v>
      </c>
      <c r="O111" s="131">
        <f>N29</f>
        <v>0</v>
      </c>
      <c r="P111" s="131">
        <f>O29</f>
        <v>0</v>
      </c>
      <c r="Q111" s="383"/>
      <c r="R111" s="383"/>
    </row>
    <row r="112" spans="3:18" s="51" customFormat="1" ht="18.75" customHeight="1" x14ac:dyDescent="0.25">
      <c r="C112" s="392" t="str">
        <f>CONCATENATE("PT 3-", F33)</f>
        <v>PT 3-</v>
      </c>
      <c r="D112" s="392"/>
      <c r="E112" s="131">
        <f>H35</f>
        <v>0</v>
      </c>
      <c r="F112" s="131">
        <f>I35</f>
        <v>0</v>
      </c>
      <c r="G112" s="131">
        <f>H36</f>
        <v>0</v>
      </c>
      <c r="H112" s="131">
        <f>I36</f>
        <v>0</v>
      </c>
      <c r="I112" s="131">
        <f>H37</f>
        <v>0</v>
      </c>
      <c r="J112" s="131">
        <f>I37</f>
        <v>0</v>
      </c>
      <c r="K112" s="131">
        <f>H38</f>
        <v>0</v>
      </c>
      <c r="L112" s="131">
        <f>I38</f>
        <v>0</v>
      </c>
      <c r="M112" s="131">
        <f>H39</f>
        <v>0</v>
      </c>
      <c r="N112" s="131">
        <f>I39</f>
        <v>0</v>
      </c>
      <c r="O112" s="131">
        <f>H40</f>
        <v>0</v>
      </c>
      <c r="P112" s="131">
        <f>I40</f>
        <v>0</v>
      </c>
      <c r="Q112" s="188"/>
      <c r="R112" s="188"/>
    </row>
    <row r="113" spans="3:18" s="51" customFormat="1" ht="15" customHeight="1" x14ac:dyDescent="0.25">
      <c r="C113" s="392" t="str">
        <f>CONCATENATE("PT 4-", L33)</f>
        <v>PT 4-</v>
      </c>
      <c r="D113" s="392"/>
      <c r="E113" s="131">
        <f>N35</f>
        <v>0</v>
      </c>
      <c r="F113" s="131">
        <f>O35</f>
        <v>0</v>
      </c>
      <c r="G113" s="131">
        <f>N36</f>
        <v>0</v>
      </c>
      <c r="H113" s="131">
        <f>O36</f>
        <v>0</v>
      </c>
      <c r="I113" s="131">
        <f>N37</f>
        <v>0</v>
      </c>
      <c r="J113" s="131">
        <f>O37</f>
        <v>0</v>
      </c>
      <c r="K113" s="131">
        <f>N38</f>
        <v>0</v>
      </c>
      <c r="L113" s="131">
        <f>O38</f>
        <v>0</v>
      </c>
      <c r="M113" s="131">
        <f>N39</f>
        <v>0</v>
      </c>
      <c r="N113" s="131">
        <f>O39</f>
        <v>0</v>
      </c>
      <c r="O113" s="131">
        <f>N40</f>
        <v>0</v>
      </c>
      <c r="P113" s="131">
        <f>O40</f>
        <v>0</v>
      </c>
      <c r="Q113" s="383"/>
      <c r="R113" s="383"/>
    </row>
    <row r="114" spans="3:18" s="51" customFormat="1" ht="18.75" customHeight="1" x14ac:dyDescent="0.25">
      <c r="C114" s="392" t="str">
        <f>CONCATENATE("PT 5-", F43)</f>
        <v>PT 5-</v>
      </c>
      <c r="D114" s="392"/>
      <c r="E114" s="131">
        <f>H45</f>
        <v>0</v>
      </c>
      <c r="F114" s="131">
        <f>I45</f>
        <v>0</v>
      </c>
      <c r="G114" s="131">
        <f>H46</f>
        <v>0</v>
      </c>
      <c r="H114" s="131">
        <f>I46</f>
        <v>0</v>
      </c>
      <c r="I114" s="131">
        <f>H47</f>
        <v>0</v>
      </c>
      <c r="J114" s="131">
        <f>I47</f>
        <v>0</v>
      </c>
      <c r="K114" s="131">
        <f>H48</f>
        <v>0</v>
      </c>
      <c r="L114" s="131">
        <f>I48</f>
        <v>0</v>
      </c>
      <c r="M114" s="131">
        <f>H49</f>
        <v>0</v>
      </c>
      <c r="N114" s="131">
        <f>I49</f>
        <v>0</v>
      </c>
      <c r="O114" s="131">
        <f>H50</f>
        <v>0</v>
      </c>
      <c r="P114" s="131">
        <f>I50</f>
        <v>0</v>
      </c>
      <c r="Q114" s="188"/>
      <c r="R114" s="188"/>
    </row>
    <row r="115" spans="3:18" s="51" customFormat="1" ht="18.75" customHeight="1" x14ac:dyDescent="0.25">
      <c r="C115" s="392" t="str">
        <f>CONCATENATE("PT 6-", L43)</f>
        <v>PT 6-</v>
      </c>
      <c r="D115" s="392"/>
      <c r="E115" s="131">
        <f>N45</f>
        <v>0</v>
      </c>
      <c r="F115" s="131">
        <f>O45</f>
        <v>0</v>
      </c>
      <c r="G115" s="131">
        <f>N46</f>
        <v>0</v>
      </c>
      <c r="H115" s="131">
        <f>O46</f>
        <v>0</v>
      </c>
      <c r="I115" s="131">
        <f>N47</f>
        <v>0</v>
      </c>
      <c r="J115" s="131">
        <f>O47</f>
        <v>0</v>
      </c>
      <c r="K115" s="131">
        <f>N48</f>
        <v>0</v>
      </c>
      <c r="L115" s="131">
        <f>O48</f>
        <v>0</v>
      </c>
      <c r="M115" s="131">
        <f>N49</f>
        <v>0</v>
      </c>
      <c r="N115" s="131">
        <f>O49</f>
        <v>0</v>
      </c>
      <c r="O115" s="131">
        <f>N50</f>
        <v>0</v>
      </c>
      <c r="P115" s="131">
        <f>O50</f>
        <v>0</v>
      </c>
      <c r="Q115" s="383"/>
      <c r="R115" s="383"/>
    </row>
    <row r="116" spans="3:18" s="51" customFormat="1" ht="18.75" customHeight="1" x14ac:dyDescent="0.25">
      <c r="C116" s="392" t="str">
        <f>CONCATENATE("PT 7-", F53)</f>
        <v>PT 7-</v>
      </c>
      <c r="D116" s="392"/>
      <c r="E116" s="131">
        <f>H55</f>
        <v>0</v>
      </c>
      <c r="F116" s="131">
        <f>I55</f>
        <v>0</v>
      </c>
      <c r="G116" s="131">
        <f>H56</f>
        <v>0</v>
      </c>
      <c r="H116" s="131">
        <f>I56</f>
        <v>0</v>
      </c>
      <c r="I116" s="131">
        <f>H57</f>
        <v>0</v>
      </c>
      <c r="J116" s="131">
        <f>I57</f>
        <v>0</v>
      </c>
      <c r="K116" s="131">
        <f>H58</f>
        <v>0</v>
      </c>
      <c r="L116" s="131">
        <f>I58</f>
        <v>0</v>
      </c>
      <c r="M116" s="131">
        <f>H59</f>
        <v>0</v>
      </c>
      <c r="N116" s="131">
        <f>I59</f>
        <v>0</v>
      </c>
      <c r="O116" s="131">
        <f>H60</f>
        <v>0</v>
      </c>
      <c r="P116" s="131">
        <f>I60</f>
        <v>0</v>
      </c>
      <c r="Q116" s="188"/>
      <c r="R116" s="188"/>
    </row>
    <row r="117" spans="3:18" s="51" customFormat="1" ht="18.75" customHeight="1" x14ac:dyDescent="0.25">
      <c r="C117" s="392" t="str">
        <f>CONCATENATE("PT 8-", L53)</f>
        <v>PT 8-</v>
      </c>
      <c r="D117" s="392"/>
      <c r="E117" s="131">
        <f>N55</f>
        <v>0</v>
      </c>
      <c r="F117" s="131">
        <f>O55</f>
        <v>0</v>
      </c>
      <c r="G117" s="131">
        <f>N56</f>
        <v>0</v>
      </c>
      <c r="H117" s="131">
        <f>O56</f>
        <v>0</v>
      </c>
      <c r="I117" s="131">
        <f>N57</f>
        <v>0</v>
      </c>
      <c r="J117" s="131">
        <f>O57</f>
        <v>0</v>
      </c>
      <c r="K117" s="131">
        <f>N58</f>
        <v>0</v>
      </c>
      <c r="L117" s="131">
        <f>O58</f>
        <v>0</v>
      </c>
      <c r="M117" s="131">
        <f>N59</f>
        <v>0</v>
      </c>
      <c r="N117" s="131">
        <f>O59</f>
        <v>0</v>
      </c>
      <c r="O117" s="131">
        <f>N60</f>
        <v>0</v>
      </c>
      <c r="P117" s="131">
        <f>O60</f>
        <v>0</v>
      </c>
      <c r="Q117" s="383"/>
      <c r="R117" s="383"/>
    </row>
    <row r="118" spans="3:18" s="51" customFormat="1" ht="18.75" x14ac:dyDescent="0.25">
      <c r="C118" s="392" t="str">
        <f>CONCATENATE("PT 9-", F64)</f>
        <v>PT 9-</v>
      </c>
      <c r="D118" s="392"/>
      <c r="E118" s="131">
        <f>H66</f>
        <v>0</v>
      </c>
      <c r="F118" s="131">
        <f>I66</f>
        <v>0</v>
      </c>
      <c r="G118" s="131">
        <f>H67</f>
        <v>0</v>
      </c>
      <c r="H118" s="131">
        <f>I67</f>
        <v>0</v>
      </c>
      <c r="I118" s="131">
        <f>H68</f>
        <v>0</v>
      </c>
      <c r="J118" s="131">
        <f>I68</f>
        <v>0</v>
      </c>
      <c r="K118" s="131">
        <f>H69</f>
        <v>0</v>
      </c>
      <c r="L118" s="131">
        <f>I69</f>
        <v>0</v>
      </c>
      <c r="M118" s="131">
        <f>H70</f>
        <v>0</v>
      </c>
      <c r="N118" s="131">
        <f>I70</f>
        <v>0</v>
      </c>
      <c r="O118" s="131">
        <f>H71</f>
        <v>0</v>
      </c>
      <c r="P118" s="131">
        <f>I71</f>
        <v>0</v>
      </c>
      <c r="Q118" s="188"/>
      <c r="R118" s="188"/>
    </row>
    <row r="119" spans="3:18" s="51" customFormat="1" ht="18.75" x14ac:dyDescent="0.25">
      <c r="C119" s="392" t="str">
        <f>CONCATENATE("PT 10-", L64)</f>
        <v>PT 10-</v>
      </c>
      <c r="D119" s="392"/>
      <c r="E119" s="131">
        <f>N66</f>
        <v>0</v>
      </c>
      <c r="F119" s="131">
        <f>O66</f>
        <v>0</v>
      </c>
      <c r="G119" s="131">
        <f>N67</f>
        <v>0</v>
      </c>
      <c r="H119" s="131">
        <f>O67</f>
        <v>0</v>
      </c>
      <c r="I119" s="131">
        <f>N68</f>
        <v>0</v>
      </c>
      <c r="J119" s="131">
        <f>O68</f>
        <v>0</v>
      </c>
      <c r="K119" s="131">
        <f>N69</f>
        <v>0</v>
      </c>
      <c r="L119" s="131">
        <f>O69</f>
        <v>0</v>
      </c>
      <c r="M119" s="131">
        <f>N69</f>
        <v>0</v>
      </c>
      <c r="N119" s="131">
        <f>O70</f>
        <v>0</v>
      </c>
      <c r="O119" s="131">
        <f>N71</f>
        <v>0</v>
      </c>
      <c r="P119" s="131">
        <f>O71</f>
        <v>0</v>
      </c>
      <c r="Q119" s="383"/>
      <c r="R119" s="383"/>
    </row>
    <row r="120" spans="3:18" s="190" customFormat="1" ht="18.75" x14ac:dyDescent="0.25">
      <c r="C120" s="387" t="s">
        <v>2</v>
      </c>
      <c r="D120" s="387"/>
      <c r="E120" s="25">
        <f>ROUND(SUM(E110:E119),3)</f>
        <v>0</v>
      </c>
      <c r="F120" s="25">
        <f>ROUND(SUM(F110:F119),3)</f>
        <v>0</v>
      </c>
      <c r="G120" s="25">
        <f t="shared" ref="G120:P120" si="4">ROUND(SUM(G110:G119),3)</f>
        <v>0</v>
      </c>
      <c r="H120" s="25">
        <f t="shared" si="4"/>
        <v>0</v>
      </c>
      <c r="I120" s="25">
        <f t="shared" si="4"/>
        <v>0</v>
      </c>
      <c r="J120" s="25">
        <f t="shared" si="4"/>
        <v>0</v>
      </c>
      <c r="K120" s="25">
        <f t="shared" si="4"/>
        <v>0</v>
      </c>
      <c r="L120" s="25">
        <f t="shared" si="4"/>
        <v>0</v>
      </c>
      <c r="M120" s="25">
        <f t="shared" si="4"/>
        <v>0</v>
      </c>
      <c r="N120" s="25">
        <f t="shared" si="4"/>
        <v>0</v>
      </c>
      <c r="O120" s="25">
        <f t="shared" si="4"/>
        <v>0</v>
      </c>
      <c r="P120" s="25">
        <f t="shared" si="4"/>
        <v>0</v>
      </c>
      <c r="Q120" s="188"/>
      <c r="R120" s="188"/>
    </row>
    <row r="121" spans="3:18" s="51" customFormat="1" ht="15" x14ac:dyDescent="0.25">
      <c r="Q121" s="383"/>
      <c r="R121" s="383"/>
    </row>
    <row r="122" spans="3:18" s="51" customFormat="1" ht="15" x14ac:dyDescent="0.25">
      <c r="Q122" s="188"/>
      <c r="R122" s="188"/>
    </row>
    <row r="123" spans="3:18" s="51" customFormat="1" ht="50.1" customHeight="1" x14ac:dyDescent="0.25">
      <c r="C123" s="321" t="s">
        <v>69</v>
      </c>
      <c r="D123" s="321"/>
      <c r="E123" s="21" t="s">
        <v>132</v>
      </c>
      <c r="F123" s="12" t="s">
        <v>133</v>
      </c>
      <c r="G123" s="12" t="s">
        <v>38</v>
      </c>
      <c r="H123" s="12" t="s">
        <v>78</v>
      </c>
      <c r="Q123" s="383"/>
      <c r="R123" s="383"/>
    </row>
    <row r="124" spans="3:18" s="51" customFormat="1" ht="24.95" customHeight="1" x14ac:dyDescent="0.25">
      <c r="C124" s="392" t="str">
        <f t="shared" ref="C124:C133" si="5">C110</f>
        <v>PT 1-</v>
      </c>
      <c r="D124" s="392"/>
      <c r="E124" s="131">
        <f t="shared" ref="E124:F133" si="6">E110+G110+I110+K110+M110+O110</f>
        <v>0</v>
      </c>
      <c r="F124" s="131">
        <f t="shared" si="6"/>
        <v>0</v>
      </c>
      <c r="G124" s="132" t="str">
        <f>IF(E124&lt;&gt;0,$G$19,"")</f>
        <v/>
      </c>
      <c r="H124" s="131" t="str">
        <f>IF(E124&lt;&gt;0,F124*$G$19,"")</f>
        <v/>
      </c>
    </row>
    <row r="125" spans="3:18" s="51" customFormat="1" ht="24.95" customHeight="1" x14ac:dyDescent="0.25">
      <c r="C125" s="392" t="str">
        <f t="shared" si="5"/>
        <v>PT 2-</v>
      </c>
      <c r="D125" s="392"/>
      <c r="E125" s="131">
        <f t="shared" si="6"/>
        <v>0</v>
      </c>
      <c r="F125" s="131">
        <f t="shared" si="6"/>
        <v>0</v>
      </c>
      <c r="G125" s="132" t="str">
        <f t="shared" ref="G125:G134" si="7">IF(E125&lt;&gt;0,$G$19,"")</f>
        <v/>
      </c>
      <c r="H125" s="131" t="str">
        <f t="shared" ref="H125:H134" si="8">IF(E125&lt;&gt;0,F125*$G$19,"")</f>
        <v/>
      </c>
    </row>
    <row r="126" spans="3:18" s="51" customFormat="1" ht="24.95" customHeight="1" x14ac:dyDescent="0.25">
      <c r="C126" s="392" t="str">
        <f t="shared" si="5"/>
        <v>PT 3-</v>
      </c>
      <c r="D126" s="392"/>
      <c r="E126" s="131">
        <f t="shared" si="6"/>
        <v>0</v>
      </c>
      <c r="F126" s="131">
        <f t="shared" si="6"/>
        <v>0</v>
      </c>
      <c r="G126" s="132" t="str">
        <f t="shared" si="7"/>
        <v/>
      </c>
      <c r="H126" s="131" t="str">
        <f t="shared" si="8"/>
        <v/>
      </c>
    </row>
    <row r="127" spans="3:18" s="51" customFormat="1" ht="24.95" customHeight="1" x14ac:dyDescent="0.25">
      <c r="C127" s="392" t="str">
        <f t="shared" si="5"/>
        <v>PT 4-</v>
      </c>
      <c r="D127" s="392"/>
      <c r="E127" s="131">
        <f t="shared" si="6"/>
        <v>0</v>
      </c>
      <c r="F127" s="131">
        <f t="shared" si="6"/>
        <v>0</v>
      </c>
      <c r="G127" s="132" t="str">
        <f t="shared" si="7"/>
        <v/>
      </c>
      <c r="H127" s="131" t="str">
        <f t="shared" si="8"/>
        <v/>
      </c>
    </row>
    <row r="128" spans="3:18" s="51" customFormat="1" ht="24.95" customHeight="1" x14ac:dyDescent="0.25">
      <c r="C128" s="392" t="str">
        <f t="shared" si="5"/>
        <v>PT 5-</v>
      </c>
      <c r="D128" s="392"/>
      <c r="E128" s="131">
        <f t="shared" si="6"/>
        <v>0</v>
      </c>
      <c r="F128" s="131">
        <f t="shared" si="6"/>
        <v>0</v>
      </c>
      <c r="G128" s="132" t="str">
        <f t="shared" si="7"/>
        <v/>
      </c>
      <c r="H128" s="131" t="str">
        <f t="shared" si="8"/>
        <v/>
      </c>
    </row>
    <row r="129" spans="3:8" s="51" customFormat="1" ht="24.95" customHeight="1" x14ac:dyDescent="0.25">
      <c r="C129" s="392" t="str">
        <f t="shared" si="5"/>
        <v>PT 6-</v>
      </c>
      <c r="D129" s="392"/>
      <c r="E129" s="131">
        <f t="shared" si="6"/>
        <v>0</v>
      </c>
      <c r="F129" s="131">
        <f t="shared" si="6"/>
        <v>0</v>
      </c>
      <c r="G129" s="132" t="str">
        <f t="shared" si="7"/>
        <v/>
      </c>
      <c r="H129" s="131" t="str">
        <f t="shared" si="8"/>
        <v/>
      </c>
    </row>
    <row r="130" spans="3:8" s="51" customFormat="1" ht="24.95" customHeight="1" x14ac:dyDescent="0.25">
      <c r="C130" s="392" t="str">
        <f t="shared" si="5"/>
        <v>PT 7-</v>
      </c>
      <c r="D130" s="392"/>
      <c r="E130" s="131">
        <f t="shared" si="6"/>
        <v>0</v>
      </c>
      <c r="F130" s="131">
        <f t="shared" si="6"/>
        <v>0</v>
      </c>
      <c r="G130" s="132" t="str">
        <f t="shared" si="7"/>
        <v/>
      </c>
      <c r="H130" s="131" t="str">
        <f t="shared" si="8"/>
        <v/>
      </c>
    </row>
    <row r="131" spans="3:8" s="51" customFormat="1" ht="24.95" customHeight="1" x14ac:dyDescent="0.25">
      <c r="C131" s="392" t="str">
        <f t="shared" si="5"/>
        <v>PT 8-</v>
      </c>
      <c r="D131" s="392"/>
      <c r="E131" s="131">
        <f t="shared" si="6"/>
        <v>0</v>
      </c>
      <c r="F131" s="131">
        <f t="shared" si="6"/>
        <v>0</v>
      </c>
      <c r="G131" s="132" t="str">
        <f t="shared" si="7"/>
        <v/>
      </c>
      <c r="H131" s="131" t="str">
        <f t="shared" si="8"/>
        <v/>
      </c>
    </row>
    <row r="132" spans="3:8" s="51" customFormat="1" ht="24.95" customHeight="1" x14ac:dyDescent="0.25">
      <c r="C132" s="392" t="str">
        <f t="shared" si="5"/>
        <v>PT 9-</v>
      </c>
      <c r="D132" s="392"/>
      <c r="E132" s="131">
        <f t="shared" si="6"/>
        <v>0</v>
      </c>
      <c r="F132" s="131">
        <f t="shared" si="6"/>
        <v>0</v>
      </c>
      <c r="G132" s="132" t="str">
        <f t="shared" si="7"/>
        <v/>
      </c>
      <c r="H132" s="131" t="str">
        <f t="shared" si="8"/>
        <v/>
      </c>
    </row>
    <row r="133" spans="3:8" s="51" customFormat="1" ht="24.95" customHeight="1" x14ac:dyDescent="0.25">
      <c r="C133" s="392" t="str">
        <f t="shared" si="5"/>
        <v>PT 10-</v>
      </c>
      <c r="D133" s="392"/>
      <c r="E133" s="131">
        <f t="shared" si="6"/>
        <v>0</v>
      </c>
      <c r="F133" s="131">
        <f t="shared" si="6"/>
        <v>0</v>
      </c>
      <c r="G133" s="132" t="str">
        <f t="shared" si="7"/>
        <v/>
      </c>
      <c r="H133" s="131" t="str">
        <f t="shared" si="8"/>
        <v/>
      </c>
    </row>
    <row r="134" spans="3:8" s="77" customFormat="1" ht="24.95" customHeight="1" x14ac:dyDescent="0.25">
      <c r="C134" s="322" t="s">
        <v>147</v>
      </c>
      <c r="D134" s="322"/>
      <c r="E134" s="131">
        <f>F104</f>
        <v>0</v>
      </c>
      <c r="F134" s="131">
        <f>G104</f>
        <v>0</v>
      </c>
      <c r="G134" s="132" t="str">
        <f t="shared" si="7"/>
        <v/>
      </c>
      <c r="H134" s="131" t="str">
        <f t="shared" si="8"/>
        <v/>
      </c>
    </row>
    <row r="135" spans="3:8" s="51" customFormat="1" ht="24.95" customHeight="1" x14ac:dyDescent="0.25">
      <c r="C135" s="320" t="s">
        <v>2</v>
      </c>
      <c r="D135" s="320"/>
      <c r="E135" s="25">
        <f>ROUND(SUM(E124:E134),3)</f>
        <v>0</v>
      </c>
      <c r="F135" s="25">
        <f>ROUND(SUM(F124:F134),3)</f>
        <v>0</v>
      </c>
      <c r="G135" s="27">
        <f t="shared" ref="G135" si="9">$G$19</f>
        <v>0</v>
      </c>
      <c r="H135" s="25">
        <f>ROUND(SUM(H124:H134),3)</f>
        <v>0</v>
      </c>
    </row>
    <row r="136" spans="3:8" s="51" customFormat="1" ht="15" x14ac:dyDescent="0.25"/>
    <row r="137" spans="3:8" s="51" customFormat="1" ht="15" x14ac:dyDescent="0.25"/>
    <row r="138" spans="3:8" s="51" customFormat="1" ht="15" x14ac:dyDescent="0.25"/>
    <row r="139" spans="3:8" s="51" customFormat="1" ht="15" x14ac:dyDescent="0.25"/>
    <row r="140" spans="3:8" s="51" customFormat="1" ht="15" x14ac:dyDescent="0.25"/>
    <row r="141" spans="3:8" ht="15" x14ac:dyDescent="0.25"/>
    <row r="142" spans="3:8" ht="15" x14ac:dyDescent="0.25"/>
    <row r="143" spans="3:8" ht="15" x14ac:dyDescent="0.25"/>
    <row r="144" spans="3:8" ht="15" x14ac:dyDescent="0.25"/>
    <row r="145" ht="15"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sheetData>
  <sheetProtection algorithmName="SHA-512" hashValue="SKynywDnIz267s8bVi8UJBeoC7kYxDKK0tmyFhP5DGBL/UqfA36xsqK5dq2CVn7ODomVq4x6WIS1myU6eh8bgw==" saltValue="ptia6/sCCDhi1NOECBi69g==" spinCount="100000" sheet="1" selectLockedCells="1"/>
  <mergeCells count="248">
    <mergeCell ref="D3:L3"/>
    <mergeCell ref="D5:L5"/>
    <mergeCell ref="D7:E7"/>
    <mergeCell ref="F7:H7"/>
    <mergeCell ref="D9:E9"/>
    <mergeCell ref="F9:H9"/>
    <mergeCell ref="D13:F13"/>
    <mergeCell ref="G13:H13"/>
    <mergeCell ref="I13:K13"/>
    <mergeCell ref="D14:F14"/>
    <mergeCell ref="G14:H14"/>
    <mergeCell ref="I14:K14"/>
    <mergeCell ref="D11:F11"/>
    <mergeCell ref="G11:H11"/>
    <mergeCell ref="I11:K11"/>
    <mergeCell ref="D12:F12"/>
    <mergeCell ref="G12:H12"/>
    <mergeCell ref="I12:K12"/>
    <mergeCell ref="D19:F19"/>
    <mergeCell ref="G19:H19"/>
    <mergeCell ref="D22:E22"/>
    <mergeCell ref="F22:I22"/>
    <mergeCell ref="J22:K22"/>
    <mergeCell ref="D15:D17"/>
    <mergeCell ref="E15:F15"/>
    <mergeCell ref="E16:F16"/>
    <mergeCell ref="E17:F17"/>
    <mergeCell ref="G15:H17"/>
    <mergeCell ref="I15:K17"/>
    <mergeCell ref="D25:E25"/>
    <mergeCell ref="F25:G25"/>
    <mergeCell ref="J25:K25"/>
    <mergeCell ref="L25:M25"/>
    <mergeCell ref="D26:E26"/>
    <mergeCell ref="F26:G26"/>
    <mergeCell ref="J26:K26"/>
    <mergeCell ref="L26:M26"/>
    <mergeCell ref="L22:O22"/>
    <mergeCell ref="D23:E23"/>
    <mergeCell ref="F23:G23"/>
    <mergeCell ref="J23:K23"/>
    <mergeCell ref="L23:M23"/>
    <mergeCell ref="D24:E24"/>
    <mergeCell ref="F24:G24"/>
    <mergeCell ref="J24:K24"/>
    <mergeCell ref="L24:M24"/>
    <mergeCell ref="D29:E29"/>
    <mergeCell ref="F29:G29"/>
    <mergeCell ref="J29:K29"/>
    <mergeCell ref="L29:M29"/>
    <mergeCell ref="D30:F30"/>
    <mergeCell ref="J30:L30"/>
    <mergeCell ref="D27:E27"/>
    <mergeCell ref="F27:G27"/>
    <mergeCell ref="J27:K27"/>
    <mergeCell ref="L27:M27"/>
    <mergeCell ref="D28:E28"/>
    <mergeCell ref="F28:G28"/>
    <mergeCell ref="J28:K28"/>
    <mergeCell ref="L28:M28"/>
    <mergeCell ref="D35:E35"/>
    <mergeCell ref="F35:G35"/>
    <mergeCell ref="J35:K35"/>
    <mergeCell ref="L35:M35"/>
    <mergeCell ref="D36:E36"/>
    <mergeCell ref="F36:G36"/>
    <mergeCell ref="J36:K36"/>
    <mergeCell ref="L36:M36"/>
    <mergeCell ref="D33:E33"/>
    <mergeCell ref="F33:I33"/>
    <mergeCell ref="J33:K33"/>
    <mergeCell ref="L33:O33"/>
    <mergeCell ref="D34:E34"/>
    <mergeCell ref="F34:G34"/>
    <mergeCell ref="J34:K34"/>
    <mergeCell ref="L34:M34"/>
    <mergeCell ref="D39:E39"/>
    <mergeCell ref="F39:G39"/>
    <mergeCell ref="J39:K39"/>
    <mergeCell ref="L39:M39"/>
    <mergeCell ref="D40:E40"/>
    <mergeCell ref="F40:G40"/>
    <mergeCell ref="J40:K40"/>
    <mergeCell ref="L40:M40"/>
    <mergeCell ref="D37:E37"/>
    <mergeCell ref="F37:G37"/>
    <mergeCell ref="J37:K37"/>
    <mergeCell ref="L37:M37"/>
    <mergeCell ref="D38:E38"/>
    <mergeCell ref="F38:G38"/>
    <mergeCell ref="J38:K38"/>
    <mergeCell ref="L38:M38"/>
    <mergeCell ref="D44:E44"/>
    <mergeCell ref="F44:G44"/>
    <mergeCell ref="J44:K44"/>
    <mergeCell ref="L44:M44"/>
    <mergeCell ref="D45:E45"/>
    <mergeCell ref="F45:G45"/>
    <mergeCell ref="J45:K45"/>
    <mergeCell ref="L45:M45"/>
    <mergeCell ref="D41:F41"/>
    <mergeCell ref="J41:L41"/>
    <mergeCell ref="D43:E43"/>
    <mergeCell ref="F43:I43"/>
    <mergeCell ref="J43:K43"/>
    <mergeCell ref="L43:O43"/>
    <mergeCell ref="D48:E48"/>
    <mergeCell ref="F48:G48"/>
    <mergeCell ref="J48:K48"/>
    <mergeCell ref="L48:M48"/>
    <mergeCell ref="D49:E49"/>
    <mergeCell ref="F49:G49"/>
    <mergeCell ref="J49:K49"/>
    <mergeCell ref="L49:M49"/>
    <mergeCell ref="D46:E46"/>
    <mergeCell ref="F46:G46"/>
    <mergeCell ref="J46:K46"/>
    <mergeCell ref="L46:M46"/>
    <mergeCell ref="D47:E47"/>
    <mergeCell ref="F47:G47"/>
    <mergeCell ref="J47:K47"/>
    <mergeCell ref="L47:M47"/>
    <mergeCell ref="D53:E53"/>
    <mergeCell ref="F53:I53"/>
    <mergeCell ref="J53:K53"/>
    <mergeCell ref="L53:O53"/>
    <mergeCell ref="D54:E54"/>
    <mergeCell ref="F54:G54"/>
    <mergeCell ref="J54:K54"/>
    <mergeCell ref="L54:M54"/>
    <mergeCell ref="D50:E50"/>
    <mergeCell ref="F50:G50"/>
    <mergeCell ref="J50:K50"/>
    <mergeCell ref="L50:M50"/>
    <mergeCell ref="D51:F51"/>
    <mergeCell ref="J51:L51"/>
    <mergeCell ref="D57:E57"/>
    <mergeCell ref="F57:G57"/>
    <mergeCell ref="J57:K57"/>
    <mergeCell ref="L57:M57"/>
    <mergeCell ref="D58:E58"/>
    <mergeCell ref="F58:G58"/>
    <mergeCell ref="J58:K58"/>
    <mergeCell ref="L58:M58"/>
    <mergeCell ref="D55:E55"/>
    <mergeCell ref="F55:G55"/>
    <mergeCell ref="J55:K55"/>
    <mergeCell ref="L55:M55"/>
    <mergeCell ref="D56:E56"/>
    <mergeCell ref="F56:G56"/>
    <mergeCell ref="J56:K56"/>
    <mergeCell ref="L56:M56"/>
    <mergeCell ref="D61:F61"/>
    <mergeCell ref="J61:L61"/>
    <mergeCell ref="D64:E64"/>
    <mergeCell ref="F64:I64"/>
    <mergeCell ref="J64:K64"/>
    <mergeCell ref="L64:O64"/>
    <mergeCell ref="D59:E59"/>
    <mergeCell ref="F59:G59"/>
    <mergeCell ref="J59:K59"/>
    <mergeCell ref="L59:M59"/>
    <mergeCell ref="D60:E60"/>
    <mergeCell ref="F60:G60"/>
    <mergeCell ref="J60:K60"/>
    <mergeCell ref="L60:M60"/>
    <mergeCell ref="D67:E67"/>
    <mergeCell ref="F67:G67"/>
    <mergeCell ref="J67:K67"/>
    <mergeCell ref="L67:M67"/>
    <mergeCell ref="D68:E68"/>
    <mergeCell ref="F68:G68"/>
    <mergeCell ref="J68:K68"/>
    <mergeCell ref="L68:M68"/>
    <mergeCell ref="D65:E65"/>
    <mergeCell ref="F65:G65"/>
    <mergeCell ref="J65:K65"/>
    <mergeCell ref="L65:M65"/>
    <mergeCell ref="D66:E66"/>
    <mergeCell ref="F66:G66"/>
    <mergeCell ref="J66:K66"/>
    <mergeCell ref="L66:M66"/>
    <mergeCell ref="D71:E71"/>
    <mergeCell ref="F71:G71"/>
    <mergeCell ref="J71:K71"/>
    <mergeCell ref="L71:M71"/>
    <mergeCell ref="D72:F72"/>
    <mergeCell ref="J72:L72"/>
    <mergeCell ref="D69:E69"/>
    <mergeCell ref="F69:G69"/>
    <mergeCell ref="J69:K69"/>
    <mergeCell ref="L69:M69"/>
    <mergeCell ref="D70:E70"/>
    <mergeCell ref="F70:G70"/>
    <mergeCell ref="J70:K70"/>
    <mergeCell ref="L70:M70"/>
    <mergeCell ref="D101:E101"/>
    <mergeCell ref="D102:E102"/>
    <mergeCell ref="D103:E103"/>
    <mergeCell ref="D104:E104"/>
    <mergeCell ref="D105:E105"/>
    <mergeCell ref="Q106:R106"/>
    <mergeCell ref="D74:O74"/>
    <mergeCell ref="D95:O95"/>
    <mergeCell ref="D97:E97"/>
    <mergeCell ref="D98:E98"/>
    <mergeCell ref="D99:E99"/>
    <mergeCell ref="D100:E100"/>
    <mergeCell ref="C112:D112"/>
    <mergeCell ref="C113:D113"/>
    <mergeCell ref="Q113:R113"/>
    <mergeCell ref="C114:D114"/>
    <mergeCell ref="C115:D115"/>
    <mergeCell ref="Q115:R115"/>
    <mergeCell ref="O108:P108"/>
    <mergeCell ref="C109:D109"/>
    <mergeCell ref="Q109:R109"/>
    <mergeCell ref="C110:D110"/>
    <mergeCell ref="C111:D111"/>
    <mergeCell ref="Q111:R111"/>
    <mergeCell ref="C108:D108"/>
    <mergeCell ref="E108:F108"/>
    <mergeCell ref="G108:H108"/>
    <mergeCell ref="I108:J108"/>
    <mergeCell ref="K108:L108"/>
    <mergeCell ref="M108:N108"/>
    <mergeCell ref="C120:D120"/>
    <mergeCell ref="Q121:R121"/>
    <mergeCell ref="C123:D123"/>
    <mergeCell ref="Q123:R123"/>
    <mergeCell ref="C124:D124"/>
    <mergeCell ref="C125:D125"/>
    <mergeCell ref="C116:D116"/>
    <mergeCell ref="C117:D117"/>
    <mergeCell ref="Q117:R117"/>
    <mergeCell ref="C118:D118"/>
    <mergeCell ref="C119:D119"/>
    <mergeCell ref="Q119:R119"/>
    <mergeCell ref="C132:D132"/>
    <mergeCell ref="C133:D133"/>
    <mergeCell ref="C134:D134"/>
    <mergeCell ref="C135:D135"/>
    <mergeCell ref="C126:D126"/>
    <mergeCell ref="C127:D127"/>
    <mergeCell ref="C128:D128"/>
    <mergeCell ref="C129:D129"/>
    <mergeCell ref="C130:D130"/>
    <mergeCell ref="C131:D131"/>
  </mergeCells>
  <conditionalFormatting sqref="G19">
    <cfRule type="expression" dxfId="392" priority="51">
      <formula>AND($F$9="GRAN EMPRESA",$G$19&gt;0.4)</formula>
    </cfRule>
    <cfRule type="expression" dxfId="391" priority="52">
      <formula>AND($F$9="MEDIANA EMPRESA", $G$19&gt;0.5)</formula>
    </cfRule>
    <cfRule type="expression" dxfId="390" priority="53">
      <formula>AND($F$9="PEQUEÑA EMPRESA",$G$19&gt;0.6)</formula>
    </cfRule>
  </conditionalFormatting>
  <conditionalFormatting sqref="F9">
    <cfRule type="expression" dxfId="389" priority="50">
      <formula>AND($G$19&lt;&gt;"",$F$9="")</formula>
    </cfRule>
  </conditionalFormatting>
  <conditionalFormatting sqref="G13:H13">
    <cfRule type="expression" dxfId="388" priority="49">
      <formula>AND(G13="SI",(G14="SI"))</formula>
    </cfRule>
  </conditionalFormatting>
  <conditionalFormatting sqref="G14:H14">
    <cfRule type="expression" dxfId="387" priority="48">
      <formula>AND(G13="SI",(G14="SI"))</formula>
    </cfRule>
  </conditionalFormatting>
  <conditionalFormatting sqref="K93:N94">
    <cfRule type="expression" dxfId="386" priority="29">
      <formula>AND($E93="Almacenes y depósitos (gaseosos, líquidos y sólidos)",OR($K93&lt;14.3,$K93&gt;30))</formula>
    </cfRule>
    <cfRule type="expression" dxfId="385" priority="30">
      <formula>AND($E93="Edificios industriales",OR($K93&lt;33.3,$K93&gt;68))</formula>
    </cfRule>
    <cfRule type="expression" dxfId="384" priority="31">
      <formula>AND($E93="Otras centrales",OR($K93&lt;20,$K93&gt;40))</formula>
    </cfRule>
    <cfRule type="expression" dxfId="383" priority="32">
      <formula>AND($E93="Centrales renovables",OR($K93&lt;14.3,$K93&gt;30))</formula>
    </cfRule>
    <cfRule type="expression" dxfId="382" priority="33">
      <formula>AND($E93="Pavimentos",OR($K93&lt;16,$K93&gt;34))</formula>
    </cfRule>
    <cfRule type="expression" dxfId="381" priority="34">
      <formula>AND($E93="Obra civil general",OR($K93&lt;50,$K93&gt;100))</formula>
    </cfRule>
    <cfRule type="expression" dxfId="380" priority="35">
      <formula>AND($E93="Cables",OR($K93&lt;14.3,$K93&gt;30))</formula>
    </cfRule>
    <cfRule type="expression" dxfId="379" priority="36">
      <formula>AND($E93="Subestaciones. Redes de transporte y distribución de energía",OR($K93&lt;20,$K93&gt;40))</formula>
    </cfRule>
    <cfRule type="expression" dxfId="378" priority="37">
      <formula>AND($E93="Resto instalaciones",OR($K93&lt;10,$K93&gt;20))</formula>
    </cfRule>
    <cfRule type="expression" dxfId="377" priority="38">
      <formula>AND($E93="Maquinaria",OR($K93&lt;8.3,$K93&gt;18))</formula>
    </cfRule>
    <cfRule type="expression" dxfId="376" priority="39">
      <formula>AND($E93="Útiles y herramientas",OR($K93&lt;4,$K93&gt;8))</formula>
    </cfRule>
    <cfRule type="expression" dxfId="375" priority="40">
      <formula>AND($E93="Moldes, matrices y modelos",OR($K93&lt;3,$K93&gt;6))</formula>
    </cfRule>
    <cfRule type="expression" dxfId="374" priority="41">
      <formula>AND($E93="Equipos electrónicos",OR($K93&lt;5,$K93&gt;10))</formula>
    </cfRule>
    <cfRule type="expression" dxfId="373" priority="42">
      <formula>AND($E93="Equipos para procesos de información",OR($K93&lt;4,$K93&gt;8))</formula>
    </cfRule>
    <cfRule type="expression" dxfId="372" priority="43">
      <formula>AND($E93="Sistemas y programas informáticos",OR($K93&lt;3,$K93&gt;6))</formula>
    </cfRule>
    <cfRule type="expression" dxfId="371" priority="44">
      <formula>AND($E93="Otros elementos",OR($K93&lt;10,$K93&gt;20))</formula>
    </cfRule>
  </conditionalFormatting>
  <conditionalFormatting sqref="H24:H29 H35:H40 H45:H50 H55:H60 H66:H71">
    <cfRule type="expression" dxfId="370" priority="28">
      <formula>AND($I24&gt;0,$H24="")</formula>
    </cfRule>
  </conditionalFormatting>
  <conditionalFormatting sqref="N24:N29 N35:N40 N45:N50 N55:N60 N66:N71">
    <cfRule type="expression" dxfId="369" priority="27">
      <formula>AND($O24&gt;0,$N24="")</formula>
    </cfRule>
  </conditionalFormatting>
  <conditionalFormatting sqref="H25">
    <cfRule type="expression" dxfId="368" priority="26">
      <formula>AND($H$25&lt;$I$25)</formula>
    </cfRule>
  </conditionalFormatting>
  <conditionalFormatting sqref="N25">
    <cfRule type="expression" dxfId="367" priority="25">
      <formula>$N$25&lt;$O$25</formula>
    </cfRule>
  </conditionalFormatting>
  <conditionalFormatting sqref="H36">
    <cfRule type="expression" dxfId="366" priority="24">
      <formula>$H$36&lt;$I$36</formula>
    </cfRule>
  </conditionalFormatting>
  <conditionalFormatting sqref="N36">
    <cfRule type="expression" dxfId="365" priority="23">
      <formula>$N$36&lt;$O$36</formula>
    </cfRule>
  </conditionalFormatting>
  <conditionalFormatting sqref="H46">
    <cfRule type="expression" dxfId="364" priority="22">
      <formula>$H$46&lt;$I$46</formula>
    </cfRule>
  </conditionalFormatting>
  <conditionalFormatting sqref="N46">
    <cfRule type="expression" dxfId="363" priority="21">
      <formula>$N$46&lt;$O$46</formula>
    </cfRule>
  </conditionalFormatting>
  <conditionalFormatting sqref="H56">
    <cfRule type="expression" dxfId="362" priority="20">
      <formula>$H$56&lt;$I$56</formula>
    </cfRule>
  </conditionalFormatting>
  <conditionalFormatting sqref="H67">
    <cfRule type="expression" dxfId="361" priority="19">
      <formula>$H$67&lt;$I$67</formula>
    </cfRule>
  </conditionalFormatting>
  <conditionalFormatting sqref="N67">
    <cfRule type="expression" dxfId="360" priority="18">
      <formula>$N$67&lt;$O$67</formula>
    </cfRule>
  </conditionalFormatting>
  <conditionalFormatting sqref="N56">
    <cfRule type="expression" dxfId="359" priority="17">
      <formula>$N$56&lt;$O$56</formula>
    </cfRule>
  </conditionalFormatting>
  <conditionalFormatting sqref="K78:K92">
    <cfRule type="expression" dxfId="358" priority="1">
      <formula>AND($E78="Almacenes y depósitos (gaseosos, líquidos y sólidos)",$K78&lt;&gt;"",OR($K78&lt;14.3,$K78&gt;30))</formula>
    </cfRule>
    <cfRule type="expression" dxfId="357" priority="2">
      <formula>AND($E78="Edificios industriales",$K78&lt;&gt;"",OR($K78&lt;33.3,$K78&gt;68))</formula>
    </cfRule>
    <cfRule type="expression" dxfId="356" priority="3">
      <formula>AND($E78="Otras centrales",$K78&lt;&gt;"",OR($K78&lt;20,$K78&gt;40))</formula>
    </cfRule>
    <cfRule type="expression" dxfId="355" priority="4">
      <formula>AND($E78="Centrales renovables",$K78&lt;&gt;"",OR($K78&lt;14.3,$K78&gt;30))</formula>
    </cfRule>
    <cfRule type="expression" dxfId="354" priority="5">
      <formula>AND($E78="Pavimentos",$K78&lt;&gt;"",OR($K78&lt;16.7,$K78&gt;34))</formula>
    </cfRule>
    <cfRule type="expression" dxfId="353" priority="6">
      <formula>AND($E78="Obra civil general",$K78&lt;&gt;"",OR($K78&lt;50,$K78&gt;100))</formula>
    </cfRule>
    <cfRule type="expression" dxfId="352" priority="7">
      <formula>AND($E78="Cables",$K78&lt;&gt;"",OR($K78&lt;14.3,$K78&gt;30))</formula>
    </cfRule>
    <cfRule type="expression" dxfId="351" priority="8">
      <formula>AND($E78="Subestaciones. Redes de transporte y distribución de energía",$K78&lt;&gt;"",OR($K78&lt;20,$K78&gt;40))</formula>
    </cfRule>
    <cfRule type="expression" dxfId="350" priority="9">
      <formula>AND($E78="Resto instalaciones",$K78&lt;&gt;"",OR($K78&lt;10,$K78&gt;20))</formula>
    </cfRule>
    <cfRule type="expression" dxfId="349" priority="10">
      <formula>AND($E78="Maquinaria",$K78&lt;&gt;"",OR($K78&lt;8.3,$K78&gt;18))</formula>
    </cfRule>
    <cfRule type="expression" dxfId="348" priority="11">
      <formula>AND($E78="Útiles y herramientas",$K78&lt;&gt;"",OR($K78&lt;4,$K78&gt;8))</formula>
    </cfRule>
    <cfRule type="expression" dxfId="347" priority="12">
      <formula>AND($E78="Moldes, matrices y modelos",$K78&lt;&gt;"",OR($K78&lt;3,$K78&gt;6))</formula>
    </cfRule>
    <cfRule type="expression" dxfId="346" priority="13">
      <formula>AND($E78="Equipos electrónicos",$K78&lt;&gt;"",OR($K78&lt;5,$K78&gt;10))</formula>
    </cfRule>
    <cfRule type="expression" dxfId="345" priority="14">
      <formula>AND($E78="Equipos para procesos de información",$K78&lt;&gt;"",OR($K78&lt;4,$K78&gt;8))</formula>
    </cfRule>
    <cfRule type="expression" dxfId="344" priority="15">
      <formula>AND($E78="Sistemas y programas informáticos",$K78&lt;&gt;"",OR($K78&lt;3,$K78&gt;6))</formula>
    </cfRule>
    <cfRule type="expression" dxfId="343" priority="16">
      <formula>AND($E78="Otros elementos",$K78&lt;&gt;"",OR($K78&lt;10,$K78&gt;20))</formula>
    </cfRule>
  </conditionalFormatting>
  <dataValidations count="14">
    <dataValidation type="textLength" allowBlank="1" showInputMessage="1" showErrorMessage="1" error="Máximo 200 caracteres_x000a_" sqref="I12:K14 I15">
      <formula1>0</formula1>
      <formula2>200</formula2>
    </dataValidation>
    <dataValidation type="textLength" allowBlank="1" showInputMessage="1" showErrorMessage="1" error="Máximo 100 caracteres_x000a_" sqref="F66:G71 F24:G29 L24:M29 F35:G40 L35:M40 F45:G50 L45:M50 F55:G60 L55:M60 L66:M71">
      <formula1>0</formula1>
      <formula2>100</formula2>
    </dataValidation>
    <dataValidation type="custom" showInputMessage="1" showErrorMessage="1" error="Debe elegir del desplegable &quot;TIPO DE ENTIDAD&quot;" sqref="G19:H19">
      <formula1>IF(F9&lt;&gt;"",G19,"error")</formula1>
    </dataValidation>
    <dataValidation type="list" allowBlank="1" showInputMessage="1" showErrorMessage="1" sqref="G12:G14 G15:H17">
      <formula1>"SI, NO"</formula1>
    </dataValidation>
    <dataValidation type="custom" operator="greaterThan" allowBlank="1" showInputMessage="1" showErrorMessage="1" error="El coste total no puede ser menor que el coste subvencionable" sqref="I30 I41 O72 O41 I72 O61 I61 O51 I51 H66:H72 N55:N61 H55:H61 N45:N51 H45:H51 N35:N41 H35:H41 H24:H30 N24:N30 O30 N66:N72">
      <formula1>H24&gt;=I24</formula1>
    </dataValidation>
    <dataValidation type="custom" allowBlank="1" showInputMessage="1" showErrorMessage="1" error="Este valor no podrá superar el 10% de los costes subvencionables de personal." sqref="G104">
      <formula1>G104&lt;=G98*0.1</formula1>
    </dataValidation>
    <dataValidation type="custom" operator="greaterThan" allowBlank="1" showInputMessage="1" showErrorMessage="1" error="El coste total no puede ser menor que el coste subvencionable" sqref="I24:I29 O24:O29 I35:I40 O35:O40 O45:O50 I45:I50 I55:I60 O55:O60 O66:O71 I66:I71">
      <formula1>I24&lt;=H24</formula1>
    </dataValidation>
    <dataValidation type="custom" operator="greaterThan" showInputMessage="1" showErrorMessage="1" error="Debe elegir TIPO DE ELEMENTO y PAQUETE DE TRABAJO" sqref="L93:N94 K78:K94">
      <formula1>AND(E78&lt;&gt;"",G78&lt;&gt;"")</formula1>
    </dataValidation>
    <dataValidation type="whole" operator="greaterThan" allowBlank="1" showInputMessage="1" showErrorMessage="1" sqref="M78:M92">
      <formula1>0</formula1>
    </dataValidation>
    <dataValidation type="textLength" allowBlank="1" showInputMessage="1" showErrorMessage="1" sqref="F78:F94">
      <formula1>0</formula1>
      <formula2>100</formula2>
    </dataValidation>
    <dataValidation type="custom" operator="greaterThan" showInputMessage="1" showErrorMessage="1" error="Debe elegir TIPO DE ELEMENTO y PAQUETE DE TRABAJO" sqref="J78:J94">
      <formula1>AND(E78&lt;&gt;"",G78&lt;&gt;"")</formula1>
    </dataValidation>
    <dataValidation type="custom" operator="greaterThan" showInputMessage="1" showErrorMessage="1" error="Debe elegir TIPO DE ELEMENTO y PAQUETE DE TRABAJO" sqref="I78:I94">
      <formula1>AND(E78&lt;&gt;"",G78&lt;&gt;"")</formula1>
    </dataValidation>
    <dataValidation type="custom" showInputMessage="1" showErrorMessage="1" error="ESTE VALOR SE CALCULA DE FORMA AUTOMÁTICA" sqref="N78:N92">
      <formula1>N78=J78*L78*M78/12</formula1>
    </dataValidation>
    <dataValidation type="custom" showInputMessage="1" showErrorMessage="1" error="Esta celda se autocompleta según los AÑOS DE VIDA ÚTIL. " sqref="L78:L92">
      <formula1>L78=(100/K78/100)</formula1>
    </dataValidation>
  </dataValidations>
  <pageMargins left="0.7" right="0.7" top="0.75" bottom="0.75" header="0.3" footer="0.3"/>
  <pageSetup paperSize="9" scale="29" fitToHeight="2"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Tablas!$A$6:$A$8</xm:f>
          </x14:formula1>
          <xm:sqref>F9</xm:sqref>
        </x14:dataValidation>
        <x14:dataValidation type="list" allowBlank="1" showInputMessage="1" showErrorMessage="1">
          <x14:formula1>
            <xm:f>Tablas!$A$12:$A$21</xm:f>
          </x14:formula1>
          <xm:sqref>G78:G94</xm:sqref>
        </x14:dataValidation>
        <x14:dataValidation type="list" allowBlank="1" showInputMessage="1" showErrorMessage="1">
          <x14:formula1>
            <xm:f>Tablas!$A$24:$A$39</xm:f>
          </x14:formula1>
          <xm:sqref>E78:E94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165"/>
  <sheetViews>
    <sheetView showGridLines="0" showZeros="0" zoomScale="25" zoomScaleNormal="25" zoomScaleSheetLayoutView="25" zoomScalePageLayoutView="10" workbookViewId="0">
      <selection activeCell="G104" sqref="G104"/>
    </sheetView>
  </sheetViews>
  <sheetFormatPr baseColWidth="10" defaultColWidth="0" defaultRowHeight="0" customHeight="1" zeroHeight="1" x14ac:dyDescent="0.25"/>
  <cols>
    <col min="1" max="2" width="10.7109375" style="175" customWidth="1"/>
    <col min="3" max="3" width="3" style="175" customWidth="1"/>
    <col min="4" max="4" width="28.7109375" style="175" customWidth="1"/>
    <col min="5" max="10" width="30.7109375" style="175" customWidth="1"/>
    <col min="11" max="11" width="28.5703125" style="175" customWidth="1"/>
    <col min="12" max="18" width="30.7109375" style="175" customWidth="1"/>
    <col min="19" max="21" width="18.7109375" style="175" hidden="1" customWidth="1"/>
    <col min="22" max="28" width="18.7109375" style="175" hidden="1"/>
    <col min="29" max="16373" width="11.42578125" style="175" hidden="1"/>
    <col min="16374" max="16376" width="0" style="175" hidden="1"/>
    <col min="16377" max="16384" width="11.42578125" style="175" hidden="1"/>
  </cols>
  <sheetData>
    <row r="1" spans="4:22" s="34" customFormat="1" ht="30" customHeight="1" x14ac:dyDescent="0.25">
      <c r="J1" s="35"/>
      <c r="K1" s="35"/>
      <c r="L1" s="35"/>
      <c r="M1" s="35"/>
      <c r="N1" s="35"/>
      <c r="O1" s="35"/>
    </row>
    <row r="2" spans="4:22" s="34" customFormat="1" ht="102.75" customHeight="1" x14ac:dyDescent="0.25">
      <c r="L2" s="36"/>
      <c r="M2" s="36"/>
      <c r="N2" s="36"/>
      <c r="O2" s="36"/>
      <c r="P2" s="36"/>
      <c r="Q2" s="36"/>
      <c r="R2" s="36"/>
      <c r="S2" s="36"/>
      <c r="T2" s="36"/>
      <c r="U2" s="36"/>
      <c r="V2" s="36"/>
    </row>
    <row r="3" spans="4:22" s="34" customFormat="1" ht="30" customHeight="1" x14ac:dyDescent="0.25">
      <c r="D3" s="329" t="s">
        <v>168</v>
      </c>
      <c r="E3" s="329"/>
      <c r="F3" s="329"/>
      <c r="G3" s="329"/>
      <c r="H3" s="329"/>
      <c r="I3" s="329"/>
      <c r="J3" s="329"/>
      <c r="K3" s="329"/>
      <c r="L3" s="329"/>
      <c r="M3" s="36"/>
      <c r="N3" s="36"/>
      <c r="O3" s="36"/>
      <c r="P3" s="37"/>
    </row>
    <row r="4" spans="4:22" s="34" customFormat="1" ht="26.25" x14ac:dyDescent="0.25">
      <c r="D4" s="6"/>
      <c r="E4" s="6"/>
      <c r="F4" s="6"/>
      <c r="G4" s="6"/>
      <c r="H4" s="6"/>
      <c r="I4" s="6"/>
      <c r="J4" s="35"/>
      <c r="K4" s="35"/>
      <c r="L4" s="35"/>
      <c r="M4" s="36"/>
      <c r="N4" s="36"/>
      <c r="O4" s="36"/>
      <c r="P4" s="37"/>
    </row>
    <row r="5" spans="4:22" s="34" customFormat="1" ht="409.5" customHeight="1" x14ac:dyDescent="0.25">
      <c r="D5" s="395" t="s">
        <v>185</v>
      </c>
      <c r="E5" s="396"/>
      <c r="F5" s="396"/>
      <c r="G5" s="396"/>
      <c r="H5" s="396"/>
      <c r="I5" s="396"/>
      <c r="J5" s="396"/>
      <c r="K5" s="396"/>
      <c r="L5" s="397"/>
      <c r="M5" s="73"/>
      <c r="N5" s="36"/>
      <c r="O5" s="36"/>
      <c r="P5" s="37"/>
    </row>
    <row r="6" spans="4:22" s="34" customFormat="1" ht="26.25" x14ac:dyDescent="0.25">
      <c r="J6" s="35"/>
      <c r="K6" s="35"/>
      <c r="L6" s="35"/>
      <c r="M6" s="36"/>
      <c r="N6" s="36"/>
      <c r="O6" s="36"/>
    </row>
    <row r="7" spans="4:22" s="34" customFormat="1" ht="20.100000000000001" customHeight="1" x14ac:dyDescent="0.25">
      <c r="D7" s="333" t="s">
        <v>10</v>
      </c>
      <c r="E7" s="334"/>
      <c r="F7" s="335">
        <f>'Presupuesto Total'!$I$17</f>
        <v>0</v>
      </c>
      <c r="G7" s="336"/>
      <c r="H7" s="337"/>
      <c r="J7" s="35"/>
      <c r="K7" s="35"/>
      <c r="L7" s="35"/>
      <c r="M7" s="35"/>
      <c r="N7" s="35"/>
      <c r="O7" s="35"/>
    </row>
    <row r="8" spans="4:22" s="34" customFormat="1" ht="20.100000000000001" customHeight="1" x14ac:dyDescent="0.25">
      <c r="D8" s="84"/>
      <c r="E8" s="84"/>
      <c r="F8" s="39"/>
      <c r="G8" s="39"/>
      <c r="J8" s="35"/>
      <c r="K8" s="35"/>
      <c r="L8" s="35"/>
      <c r="M8" s="35"/>
      <c r="N8" s="35"/>
      <c r="O8" s="35"/>
    </row>
    <row r="9" spans="4:22" s="34" customFormat="1" ht="20.100000000000001" customHeight="1" x14ac:dyDescent="0.25">
      <c r="D9" s="338" t="s">
        <v>11</v>
      </c>
      <c r="E9" s="339"/>
      <c r="F9" s="340"/>
      <c r="G9" s="341"/>
      <c r="H9" s="342"/>
      <c r="J9" s="35"/>
      <c r="K9" s="35"/>
      <c r="L9" s="35"/>
      <c r="M9" s="35"/>
      <c r="N9" s="35"/>
      <c r="O9" s="35"/>
    </row>
    <row r="10" spans="4:22" s="40" customFormat="1" ht="20.100000000000001" customHeight="1" x14ac:dyDescent="0.25">
      <c r="D10" s="84"/>
      <c r="E10" s="84"/>
      <c r="I10" s="34"/>
      <c r="J10" s="35"/>
      <c r="K10" s="35"/>
    </row>
    <row r="11" spans="4:22" s="40" customFormat="1" ht="63.75" customHeight="1" x14ac:dyDescent="0.25">
      <c r="D11" s="394" t="s">
        <v>64</v>
      </c>
      <c r="E11" s="394"/>
      <c r="F11" s="394"/>
      <c r="G11" s="328" t="s">
        <v>122</v>
      </c>
      <c r="H11" s="328"/>
      <c r="I11" s="328" t="s">
        <v>75</v>
      </c>
      <c r="J11" s="328"/>
      <c r="K11" s="328"/>
      <c r="M11" s="41"/>
      <c r="N11" s="41"/>
      <c r="O11" s="41"/>
    </row>
    <row r="12" spans="4:22" s="34" customFormat="1" ht="24.95" customHeight="1" x14ac:dyDescent="0.25">
      <c r="D12" s="323" t="s">
        <v>176</v>
      </c>
      <c r="E12" s="324"/>
      <c r="F12" s="325"/>
      <c r="G12" s="326"/>
      <c r="H12" s="326"/>
      <c r="I12" s="327"/>
      <c r="J12" s="327"/>
      <c r="K12" s="327"/>
      <c r="M12" s="41"/>
      <c r="N12" s="41"/>
      <c r="O12" s="41"/>
    </row>
    <row r="13" spans="4:22" s="34" customFormat="1" ht="24.95" customHeight="1" x14ac:dyDescent="0.25">
      <c r="D13" s="323" t="s">
        <v>177</v>
      </c>
      <c r="E13" s="324"/>
      <c r="F13" s="325"/>
      <c r="G13" s="326"/>
      <c r="H13" s="326"/>
      <c r="I13" s="327"/>
      <c r="J13" s="327"/>
      <c r="K13" s="327"/>
      <c r="M13" s="41"/>
      <c r="N13" s="41"/>
      <c r="O13" s="41"/>
    </row>
    <row r="14" spans="4:22" s="34" customFormat="1" ht="24.95" customHeight="1" x14ac:dyDescent="0.25">
      <c r="D14" s="323" t="s">
        <v>178</v>
      </c>
      <c r="E14" s="324"/>
      <c r="F14" s="325"/>
      <c r="G14" s="326"/>
      <c r="H14" s="326"/>
      <c r="I14" s="327"/>
      <c r="J14" s="327"/>
      <c r="K14" s="327"/>
      <c r="M14" s="41"/>
      <c r="N14" s="41"/>
      <c r="O14" s="41"/>
    </row>
    <row r="15" spans="4:22" s="40" customFormat="1" ht="86.25" customHeight="1" x14ac:dyDescent="0.25">
      <c r="D15" s="350" t="s">
        <v>179</v>
      </c>
      <c r="E15" s="348" t="s">
        <v>181</v>
      </c>
      <c r="F15" s="349"/>
      <c r="G15" s="351"/>
      <c r="H15" s="352"/>
      <c r="I15" s="357"/>
      <c r="J15" s="358"/>
      <c r="K15" s="359"/>
      <c r="M15" s="41"/>
      <c r="N15" s="41"/>
      <c r="O15" s="41"/>
    </row>
    <row r="16" spans="4:22" s="40" customFormat="1" ht="78.75" customHeight="1" x14ac:dyDescent="0.25">
      <c r="D16" s="350"/>
      <c r="E16" s="348" t="s">
        <v>182</v>
      </c>
      <c r="F16" s="349"/>
      <c r="G16" s="353"/>
      <c r="H16" s="354"/>
      <c r="I16" s="360"/>
      <c r="J16" s="361"/>
      <c r="K16" s="362"/>
      <c r="M16" s="41"/>
      <c r="N16" s="41"/>
      <c r="O16" s="41"/>
    </row>
    <row r="17" spans="4:15" s="40" customFormat="1" ht="48.75" customHeight="1" x14ac:dyDescent="0.25">
      <c r="D17" s="350"/>
      <c r="E17" s="348" t="s">
        <v>183</v>
      </c>
      <c r="F17" s="349"/>
      <c r="G17" s="355"/>
      <c r="H17" s="356"/>
      <c r="I17" s="363"/>
      <c r="J17" s="364"/>
      <c r="K17" s="365"/>
      <c r="L17" s="42"/>
      <c r="M17" s="42"/>
      <c r="N17" s="42"/>
    </row>
    <row r="18" spans="4:15" s="40" customFormat="1" ht="15" x14ac:dyDescent="0.25">
      <c r="G18" s="43"/>
      <c r="H18" s="43"/>
      <c r="I18" s="43"/>
      <c r="J18" s="43"/>
      <c r="K18" s="43"/>
      <c r="N18" s="42"/>
    </row>
    <row r="19" spans="4:15" s="40" customFormat="1" ht="24.95" customHeight="1" x14ac:dyDescent="0.25">
      <c r="D19" s="366" t="s">
        <v>80</v>
      </c>
      <c r="E19" s="367"/>
      <c r="F19" s="367"/>
      <c r="G19" s="343"/>
      <c r="H19" s="343"/>
      <c r="I19" s="43"/>
      <c r="J19" s="43"/>
      <c r="K19" s="43"/>
      <c r="N19" s="42"/>
    </row>
    <row r="20" spans="4:15" s="40" customFormat="1" ht="15" x14ac:dyDescent="0.25">
      <c r="N20" s="42"/>
    </row>
    <row r="21" spans="4:15" s="40" customFormat="1" ht="15.75" thickBot="1" x14ac:dyDescent="0.3">
      <c r="N21" s="42"/>
    </row>
    <row r="22" spans="4:15" s="34" customFormat="1" ht="20.100000000000001" customHeight="1" x14ac:dyDescent="0.25">
      <c r="D22" s="344" t="s">
        <v>5</v>
      </c>
      <c r="E22" s="345"/>
      <c r="F22" s="346" t="str">
        <f>UPPER('Presupuesto Total'!$C$12)</f>
        <v/>
      </c>
      <c r="G22" s="346"/>
      <c r="H22" s="346"/>
      <c r="I22" s="347"/>
      <c r="J22" s="344" t="s">
        <v>6</v>
      </c>
      <c r="K22" s="345"/>
      <c r="L22" s="346" t="str">
        <f>UPPER('Presupuesto Total'!$C$13)</f>
        <v/>
      </c>
      <c r="M22" s="346"/>
      <c r="N22" s="346"/>
      <c r="O22" s="347"/>
    </row>
    <row r="23" spans="4:15" s="11" customFormat="1" ht="60" customHeight="1" x14ac:dyDescent="0.25">
      <c r="D23" s="371" t="s">
        <v>128</v>
      </c>
      <c r="E23" s="372"/>
      <c r="F23" s="373" t="s">
        <v>129</v>
      </c>
      <c r="G23" s="373"/>
      <c r="H23" s="85" t="s">
        <v>24</v>
      </c>
      <c r="I23" s="75" t="s">
        <v>23</v>
      </c>
      <c r="J23" s="371" t="s">
        <v>128</v>
      </c>
      <c r="K23" s="372"/>
      <c r="L23" s="373" t="s">
        <v>129</v>
      </c>
      <c r="M23" s="373"/>
      <c r="N23" s="85" t="s">
        <v>24</v>
      </c>
      <c r="O23" s="75" t="s">
        <v>23</v>
      </c>
    </row>
    <row r="24" spans="4:15" s="11" customFormat="1" ht="15" customHeight="1" x14ac:dyDescent="0.25">
      <c r="D24" s="368" t="s">
        <v>8</v>
      </c>
      <c r="E24" s="369"/>
      <c r="F24" s="370"/>
      <c r="G24" s="370"/>
      <c r="H24" s="109"/>
      <c r="I24" s="110"/>
      <c r="J24" s="368" t="s">
        <v>8</v>
      </c>
      <c r="K24" s="369"/>
      <c r="L24" s="370"/>
      <c r="M24" s="370"/>
      <c r="N24" s="115"/>
      <c r="O24" s="118"/>
    </row>
    <row r="25" spans="4:15" s="11" customFormat="1" ht="15" customHeight="1" x14ac:dyDescent="0.25">
      <c r="D25" s="368" t="s">
        <v>52</v>
      </c>
      <c r="E25" s="369"/>
      <c r="F25" s="370"/>
      <c r="G25" s="370"/>
      <c r="H25" s="109"/>
      <c r="I25" s="111">
        <f>SUMIF($G$78:$G$92,"PT 1",$N$78:$N$92)</f>
        <v>0</v>
      </c>
      <c r="J25" s="368" t="s">
        <v>52</v>
      </c>
      <c r="K25" s="369"/>
      <c r="L25" s="370"/>
      <c r="M25" s="370"/>
      <c r="N25" s="115"/>
      <c r="O25" s="111">
        <f>SUMIF($G$78:$G$92,"PT 2",$N$78:$N$92)</f>
        <v>0</v>
      </c>
    </row>
    <row r="26" spans="4:15" s="11" customFormat="1" ht="15" customHeight="1" x14ac:dyDescent="0.25">
      <c r="D26" s="368" t="s">
        <v>12</v>
      </c>
      <c r="E26" s="369"/>
      <c r="F26" s="370"/>
      <c r="G26" s="370"/>
      <c r="H26" s="109"/>
      <c r="I26" s="110"/>
      <c r="J26" s="368" t="s">
        <v>12</v>
      </c>
      <c r="K26" s="369"/>
      <c r="L26" s="370"/>
      <c r="M26" s="370"/>
      <c r="N26" s="115"/>
      <c r="O26" s="118"/>
    </row>
    <row r="27" spans="4:15" s="11" customFormat="1" ht="15" customHeight="1" x14ac:dyDescent="0.25">
      <c r="D27" s="368" t="s">
        <v>53</v>
      </c>
      <c r="E27" s="369"/>
      <c r="F27" s="370"/>
      <c r="G27" s="370"/>
      <c r="H27" s="109"/>
      <c r="I27" s="110"/>
      <c r="J27" s="368" t="s">
        <v>53</v>
      </c>
      <c r="K27" s="369"/>
      <c r="L27" s="370"/>
      <c r="M27" s="370"/>
      <c r="N27" s="115"/>
      <c r="O27" s="118"/>
    </row>
    <row r="28" spans="4:15" s="11" customFormat="1" ht="15" customHeight="1" x14ac:dyDescent="0.25">
      <c r="D28" s="368" t="s">
        <v>9</v>
      </c>
      <c r="E28" s="369"/>
      <c r="F28" s="370"/>
      <c r="G28" s="370"/>
      <c r="H28" s="109"/>
      <c r="I28" s="110"/>
      <c r="J28" s="368" t="s">
        <v>9</v>
      </c>
      <c r="K28" s="369"/>
      <c r="L28" s="370"/>
      <c r="M28" s="370"/>
      <c r="N28" s="115"/>
      <c r="O28" s="118"/>
    </row>
    <row r="29" spans="4:15" s="11" customFormat="1" ht="15" customHeight="1" x14ac:dyDescent="0.25">
      <c r="D29" s="368" t="s">
        <v>149</v>
      </c>
      <c r="E29" s="369"/>
      <c r="F29" s="370"/>
      <c r="G29" s="370"/>
      <c r="H29" s="109"/>
      <c r="I29" s="110"/>
      <c r="J29" s="368" t="s">
        <v>149</v>
      </c>
      <c r="K29" s="369"/>
      <c r="L29" s="370"/>
      <c r="M29" s="370"/>
      <c r="N29" s="115"/>
      <c r="O29" s="118"/>
    </row>
    <row r="30" spans="4:15" s="11" customFormat="1" ht="15" customHeight="1" thickBot="1" x14ac:dyDescent="0.3">
      <c r="D30" s="374"/>
      <c r="E30" s="375"/>
      <c r="F30" s="376"/>
      <c r="G30" s="112" t="s">
        <v>0</v>
      </c>
      <c r="H30" s="113">
        <f>SUM(H24:H29)</f>
        <v>0</v>
      </c>
      <c r="I30" s="114">
        <f>SUM(I24:I29)</f>
        <v>0</v>
      </c>
      <c r="J30" s="374"/>
      <c r="K30" s="375"/>
      <c r="L30" s="376"/>
      <c r="M30" s="119" t="s">
        <v>0</v>
      </c>
      <c r="N30" s="113">
        <f>SUM(N24:N29)</f>
        <v>0</v>
      </c>
      <c r="O30" s="113">
        <f>SUM(O24:O29)</f>
        <v>0</v>
      </c>
    </row>
    <row r="31" spans="4:15" s="11" customFormat="1" ht="15" customHeight="1" x14ac:dyDescent="0.25">
      <c r="J31" s="44"/>
      <c r="K31" s="44"/>
      <c r="L31" s="44"/>
      <c r="M31" s="44"/>
      <c r="N31" s="44"/>
      <c r="O31" s="44"/>
    </row>
    <row r="32" spans="4:15" s="11" customFormat="1" ht="15" customHeight="1" thickBot="1" x14ac:dyDescent="0.3">
      <c r="J32" s="44"/>
      <c r="K32" s="44"/>
      <c r="L32" s="44"/>
      <c r="M32" s="44"/>
      <c r="N32" s="44"/>
      <c r="O32" s="44"/>
    </row>
    <row r="33" spans="4:15" s="11" customFormat="1" ht="20.100000000000001" customHeight="1" x14ac:dyDescent="0.25">
      <c r="D33" s="344" t="s">
        <v>27</v>
      </c>
      <c r="E33" s="345"/>
      <c r="F33" s="346" t="str">
        <f>UPPER('Presupuesto Total'!$C$14)</f>
        <v/>
      </c>
      <c r="G33" s="346"/>
      <c r="H33" s="346"/>
      <c r="I33" s="377"/>
      <c r="J33" s="344" t="s">
        <v>28</v>
      </c>
      <c r="K33" s="345"/>
      <c r="L33" s="346" t="str">
        <f>UPPER('Presupuesto Total'!$C$15)</f>
        <v/>
      </c>
      <c r="M33" s="346"/>
      <c r="N33" s="346"/>
      <c r="O33" s="347"/>
    </row>
    <row r="34" spans="4:15" s="11" customFormat="1" ht="60" customHeight="1" x14ac:dyDescent="0.25">
      <c r="D34" s="371" t="s">
        <v>128</v>
      </c>
      <c r="E34" s="372"/>
      <c r="F34" s="373" t="s">
        <v>129</v>
      </c>
      <c r="G34" s="373"/>
      <c r="H34" s="85" t="s">
        <v>24</v>
      </c>
      <c r="I34" s="76" t="s">
        <v>23</v>
      </c>
      <c r="J34" s="371" t="s">
        <v>128</v>
      </c>
      <c r="K34" s="372"/>
      <c r="L34" s="373" t="s">
        <v>129</v>
      </c>
      <c r="M34" s="373"/>
      <c r="N34" s="85" t="s">
        <v>24</v>
      </c>
      <c r="O34" s="75" t="s">
        <v>23</v>
      </c>
    </row>
    <row r="35" spans="4:15" s="11" customFormat="1" ht="15" customHeight="1" x14ac:dyDescent="0.25">
      <c r="D35" s="368" t="s">
        <v>8</v>
      </c>
      <c r="E35" s="369"/>
      <c r="F35" s="370"/>
      <c r="G35" s="370"/>
      <c r="H35" s="115"/>
      <c r="I35" s="116"/>
      <c r="J35" s="368" t="s">
        <v>8</v>
      </c>
      <c r="K35" s="369"/>
      <c r="L35" s="370"/>
      <c r="M35" s="370"/>
      <c r="N35" s="115"/>
      <c r="O35" s="118"/>
    </row>
    <row r="36" spans="4:15" s="11" customFormat="1" ht="15" customHeight="1" x14ac:dyDescent="0.25">
      <c r="D36" s="368" t="s">
        <v>52</v>
      </c>
      <c r="E36" s="369"/>
      <c r="F36" s="370"/>
      <c r="G36" s="370"/>
      <c r="H36" s="115"/>
      <c r="I36" s="117">
        <f>SUMIF($G$78:$G$92,"PT 3",$N$78:$N$92)</f>
        <v>0</v>
      </c>
      <c r="J36" s="368" t="s">
        <v>52</v>
      </c>
      <c r="K36" s="369"/>
      <c r="L36" s="370"/>
      <c r="M36" s="370"/>
      <c r="N36" s="115"/>
      <c r="O36" s="111">
        <f>SUMIF($G$78:$G$92,"PT 4",$N$78:$N$92)</f>
        <v>0</v>
      </c>
    </row>
    <row r="37" spans="4:15" s="11" customFormat="1" ht="15" customHeight="1" x14ac:dyDescent="0.25">
      <c r="D37" s="368" t="s">
        <v>12</v>
      </c>
      <c r="E37" s="369"/>
      <c r="F37" s="370"/>
      <c r="G37" s="370"/>
      <c r="H37" s="115"/>
      <c r="I37" s="116"/>
      <c r="J37" s="368" t="s">
        <v>12</v>
      </c>
      <c r="K37" s="369"/>
      <c r="L37" s="370"/>
      <c r="M37" s="370"/>
      <c r="N37" s="115"/>
      <c r="O37" s="118"/>
    </row>
    <row r="38" spans="4:15" s="11" customFormat="1" ht="15" customHeight="1" x14ac:dyDescent="0.25">
      <c r="D38" s="368" t="s">
        <v>53</v>
      </c>
      <c r="E38" s="369"/>
      <c r="F38" s="370"/>
      <c r="G38" s="370"/>
      <c r="H38" s="115"/>
      <c r="I38" s="116"/>
      <c r="J38" s="368" t="s">
        <v>53</v>
      </c>
      <c r="K38" s="369"/>
      <c r="L38" s="370"/>
      <c r="M38" s="370"/>
      <c r="N38" s="115"/>
      <c r="O38" s="118"/>
    </row>
    <row r="39" spans="4:15" s="11" customFormat="1" ht="15" customHeight="1" x14ac:dyDescent="0.25">
      <c r="D39" s="368" t="s">
        <v>9</v>
      </c>
      <c r="E39" s="369"/>
      <c r="F39" s="370"/>
      <c r="G39" s="370"/>
      <c r="H39" s="115"/>
      <c r="I39" s="116"/>
      <c r="J39" s="368" t="s">
        <v>9</v>
      </c>
      <c r="K39" s="369"/>
      <c r="L39" s="370"/>
      <c r="M39" s="370"/>
      <c r="N39" s="115"/>
      <c r="O39" s="118"/>
    </row>
    <row r="40" spans="4:15" s="11" customFormat="1" ht="15" customHeight="1" x14ac:dyDescent="0.25">
      <c r="D40" s="368" t="s">
        <v>149</v>
      </c>
      <c r="E40" s="369"/>
      <c r="F40" s="370"/>
      <c r="G40" s="370"/>
      <c r="H40" s="115"/>
      <c r="I40" s="116"/>
      <c r="J40" s="368" t="s">
        <v>149</v>
      </c>
      <c r="K40" s="369"/>
      <c r="L40" s="370"/>
      <c r="M40" s="370"/>
      <c r="N40" s="115"/>
      <c r="O40" s="118"/>
    </row>
    <row r="41" spans="4:15" s="11" customFormat="1" ht="15" customHeight="1" thickBot="1" x14ac:dyDescent="0.3">
      <c r="D41" s="378"/>
      <c r="E41" s="379"/>
      <c r="F41" s="380"/>
      <c r="G41" s="23" t="s">
        <v>0</v>
      </c>
      <c r="H41" s="28">
        <f>SUM(H35:H40)</f>
        <v>0</v>
      </c>
      <c r="I41" s="29">
        <f>SUM(I35:I40)</f>
        <v>0</v>
      </c>
      <c r="J41" s="374"/>
      <c r="K41" s="375"/>
      <c r="L41" s="376"/>
      <c r="M41" s="112" t="s">
        <v>0</v>
      </c>
      <c r="N41" s="113">
        <f>SUM(N35:N40)</f>
        <v>0</v>
      </c>
      <c r="O41" s="114">
        <f>SUM(O35:O40)</f>
        <v>0</v>
      </c>
    </row>
    <row r="42" spans="4:15" s="11" customFormat="1" ht="15" customHeight="1" thickBot="1" x14ac:dyDescent="0.3">
      <c r="J42" s="44"/>
      <c r="K42" s="44"/>
      <c r="L42" s="44"/>
      <c r="M42" s="44"/>
      <c r="N42" s="44"/>
      <c r="O42" s="44"/>
    </row>
    <row r="43" spans="4:15" s="11" customFormat="1" ht="20.100000000000001" customHeight="1" x14ac:dyDescent="0.25">
      <c r="D43" s="344" t="s">
        <v>29</v>
      </c>
      <c r="E43" s="345"/>
      <c r="F43" s="346" t="str">
        <f>UPPER('Presupuesto Total'!$C$16)</f>
        <v/>
      </c>
      <c r="G43" s="346"/>
      <c r="H43" s="346"/>
      <c r="I43" s="347"/>
      <c r="J43" s="344" t="s">
        <v>30</v>
      </c>
      <c r="K43" s="345"/>
      <c r="L43" s="346" t="str">
        <f>UPPER('Presupuesto Total'!$C$17)</f>
        <v/>
      </c>
      <c r="M43" s="346"/>
      <c r="N43" s="346"/>
      <c r="O43" s="347"/>
    </row>
    <row r="44" spans="4:15" s="11" customFormat="1" ht="60" customHeight="1" x14ac:dyDescent="0.25">
      <c r="D44" s="371" t="s">
        <v>128</v>
      </c>
      <c r="E44" s="372"/>
      <c r="F44" s="373" t="s">
        <v>129</v>
      </c>
      <c r="G44" s="373"/>
      <c r="H44" s="85" t="s">
        <v>24</v>
      </c>
      <c r="I44" s="75" t="s">
        <v>23</v>
      </c>
      <c r="J44" s="371" t="s">
        <v>128</v>
      </c>
      <c r="K44" s="372"/>
      <c r="L44" s="373" t="s">
        <v>129</v>
      </c>
      <c r="M44" s="373"/>
      <c r="N44" s="85" t="s">
        <v>24</v>
      </c>
      <c r="O44" s="75" t="s">
        <v>23</v>
      </c>
    </row>
    <row r="45" spans="4:15" s="11" customFormat="1" ht="15" customHeight="1" x14ac:dyDescent="0.25">
      <c r="D45" s="368" t="s">
        <v>8</v>
      </c>
      <c r="E45" s="369"/>
      <c r="F45" s="370"/>
      <c r="G45" s="370"/>
      <c r="H45" s="115"/>
      <c r="I45" s="118"/>
      <c r="J45" s="368" t="s">
        <v>8</v>
      </c>
      <c r="K45" s="369"/>
      <c r="L45" s="370"/>
      <c r="M45" s="370"/>
      <c r="N45" s="115"/>
      <c r="O45" s="118"/>
    </row>
    <row r="46" spans="4:15" s="11" customFormat="1" ht="15" customHeight="1" x14ac:dyDescent="0.25">
      <c r="D46" s="368" t="s">
        <v>52</v>
      </c>
      <c r="E46" s="369"/>
      <c r="F46" s="370"/>
      <c r="G46" s="370"/>
      <c r="H46" s="115"/>
      <c r="I46" s="111">
        <f>SUMIF($G$78:$G$92,"PT 5",$N$78:$N$92)</f>
        <v>0</v>
      </c>
      <c r="J46" s="368" t="s">
        <v>52</v>
      </c>
      <c r="K46" s="369"/>
      <c r="L46" s="370"/>
      <c r="M46" s="370"/>
      <c r="N46" s="115"/>
      <c r="O46" s="111">
        <f>SUMIF($G$78:$G$92,"PT 6",$N$78:$N$92)</f>
        <v>0</v>
      </c>
    </row>
    <row r="47" spans="4:15" s="11" customFormat="1" ht="15" customHeight="1" x14ac:dyDescent="0.25">
      <c r="D47" s="368" t="s">
        <v>12</v>
      </c>
      <c r="E47" s="369"/>
      <c r="F47" s="370"/>
      <c r="G47" s="370"/>
      <c r="H47" s="115"/>
      <c r="I47" s="118"/>
      <c r="J47" s="368" t="s">
        <v>12</v>
      </c>
      <c r="K47" s="369"/>
      <c r="L47" s="370"/>
      <c r="M47" s="370"/>
      <c r="N47" s="115"/>
      <c r="O47" s="118"/>
    </row>
    <row r="48" spans="4:15" s="11" customFormat="1" ht="15" customHeight="1" x14ac:dyDescent="0.25">
      <c r="D48" s="368" t="s">
        <v>53</v>
      </c>
      <c r="E48" s="369"/>
      <c r="F48" s="370"/>
      <c r="G48" s="370"/>
      <c r="H48" s="115"/>
      <c r="I48" s="118"/>
      <c r="J48" s="368" t="s">
        <v>53</v>
      </c>
      <c r="K48" s="369"/>
      <c r="L48" s="370"/>
      <c r="M48" s="370"/>
      <c r="N48" s="115"/>
      <c r="O48" s="118"/>
    </row>
    <row r="49" spans="4:15" s="11" customFormat="1" ht="15" customHeight="1" x14ac:dyDescent="0.25">
      <c r="D49" s="368" t="s">
        <v>9</v>
      </c>
      <c r="E49" s="369"/>
      <c r="F49" s="370"/>
      <c r="G49" s="370"/>
      <c r="H49" s="115"/>
      <c r="I49" s="118"/>
      <c r="J49" s="368" t="s">
        <v>9</v>
      </c>
      <c r="K49" s="369"/>
      <c r="L49" s="370"/>
      <c r="M49" s="370"/>
      <c r="N49" s="115"/>
      <c r="O49" s="118"/>
    </row>
    <row r="50" spans="4:15" s="11" customFormat="1" ht="15" customHeight="1" x14ac:dyDescent="0.25">
      <c r="D50" s="368" t="s">
        <v>149</v>
      </c>
      <c r="E50" s="369"/>
      <c r="F50" s="370"/>
      <c r="G50" s="370"/>
      <c r="H50" s="115"/>
      <c r="I50" s="118"/>
      <c r="J50" s="368" t="s">
        <v>149</v>
      </c>
      <c r="K50" s="369"/>
      <c r="L50" s="370"/>
      <c r="M50" s="370"/>
      <c r="N50" s="115"/>
      <c r="O50" s="118"/>
    </row>
    <row r="51" spans="4:15" s="11" customFormat="1" ht="15" customHeight="1" thickBot="1" x14ac:dyDescent="0.3">
      <c r="D51" s="381"/>
      <c r="E51" s="382"/>
      <c r="F51" s="382"/>
      <c r="G51" s="112" t="s">
        <v>0</v>
      </c>
      <c r="H51" s="113">
        <f>SUM(H45:H50)</f>
        <v>0</v>
      </c>
      <c r="I51" s="114">
        <f>SUM(I45:I50)</f>
        <v>0</v>
      </c>
      <c r="J51" s="381"/>
      <c r="K51" s="382"/>
      <c r="L51" s="382"/>
      <c r="M51" s="112" t="s">
        <v>0</v>
      </c>
      <c r="N51" s="113">
        <f>SUM(N45:N50)</f>
        <v>0</v>
      </c>
      <c r="O51" s="114">
        <f>SUM(O45:O50)</f>
        <v>0</v>
      </c>
    </row>
    <row r="52" spans="4:15" s="11" customFormat="1" ht="15" customHeight="1" thickBot="1" x14ac:dyDescent="0.3">
      <c r="J52" s="44"/>
      <c r="K52" s="44"/>
      <c r="L52" s="44"/>
      <c r="M52" s="44"/>
      <c r="N52" s="44"/>
      <c r="O52" s="44"/>
    </row>
    <row r="53" spans="4:15" s="11" customFormat="1" ht="20.100000000000001" customHeight="1" x14ac:dyDescent="0.25">
      <c r="D53" s="344" t="s">
        <v>31</v>
      </c>
      <c r="E53" s="345"/>
      <c r="F53" s="346" t="str">
        <f>UPPER('Presupuesto Total'!$C$18)</f>
        <v/>
      </c>
      <c r="G53" s="346"/>
      <c r="H53" s="346"/>
      <c r="I53" s="347"/>
      <c r="J53" s="344" t="s">
        <v>32</v>
      </c>
      <c r="K53" s="345"/>
      <c r="L53" s="346" t="str">
        <f>UPPER('Presupuesto Total'!$C$19)</f>
        <v/>
      </c>
      <c r="M53" s="346"/>
      <c r="N53" s="346"/>
      <c r="O53" s="347"/>
    </row>
    <row r="54" spans="4:15" s="11" customFormat="1" ht="60" customHeight="1" x14ac:dyDescent="0.25">
      <c r="D54" s="371" t="s">
        <v>128</v>
      </c>
      <c r="E54" s="372"/>
      <c r="F54" s="373" t="s">
        <v>129</v>
      </c>
      <c r="G54" s="373"/>
      <c r="H54" s="85" t="s">
        <v>24</v>
      </c>
      <c r="I54" s="75" t="s">
        <v>23</v>
      </c>
      <c r="J54" s="371" t="s">
        <v>128</v>
      </c>
      <c r="K54" s="372"/>
      <c r="L54" s="373" t="s">
        <v>129</v>
      </c>
      <c r="M54" s="373"/>
      <c r="N54" s="85" t="s">
        <v>24</v>
      </c>
      <c r="O54" s="75" t="s">
        <v>23</v>
      </c>
    </row>
    <row r="55" spans="4:15" s="11" customFormat="1" ht="15" customHeight="1" x14ac:dyDescent="0.25">
      <c r="D55" s="368" t="s">
        <v>8</v>
      </c>
      <c r="E55" s="369"/>
      <c r="F55" s="370"/>
      <c r="G55" s="370"/>
      <c r="H55" s="115"/>
      <c r="I55" s="118"/>
      <c r="J55" s="368" t="s">
        <v>8</v>
      </c>
      <c r="K55" s="369"/>
      <c r="L55" s="370"/>
      <c r="M55" s="370"/>
      <c r="N55" s="115"/>
      <c r="O55" s="118"/>
    </row>
    <row r="56" spans="4:15" s="11" customFormat="1" ht="15" customHeight="1" x14ac:dyDescent="0.25">
      <c r="D56" s="368" t="s">
        <v>52</v>
      </c>
      <c r="E56" s="369"/>
      <c r="F56" s="370"/>
      <c r="G56" s="370"/>
      <c r="H56" s="115"/>
      <c r="I56" s="111">
        <f>SUMIF($G$78:$G$92,"PT 7",$N$78:$N$92)</f>
        <v>0</v>
      </c>
      <c r="J56" s="368" t="s">
        <v>52</v>
      </c>
      <c r="K56" s="369"/>
      <c r="L56" s="370"/>
      <c r="M56" s="370"/>
      <c r="N56" s="115"/>
      <c r="O56" s="111">
        <f>SUMIF($G$78:$G$92,"PT 8",$N$78:$N$92)</f>
        <v>0</v>
      </c>
    </row>
    <row r="57" spans="4:15" s="11" customFormat="1" ht="15" customHeight="1" x14ac:dyDescent="0.25">
      <c r="D57" s="368" t="s">
        <v>12</v>
      </c>
      <c r="E57" s="369"/>
      <c r="F57" s="370"/>
      <c r="G57" s="370"/>
      <c r="H57" s="115"/>
      <c r="I57" s="118"/>
      <c r="J57" s="368" t="s">
        <v>12</v>
      </c>
      <c r="K57" s="369"/>
      <c r="L57" s="370"/>
      <c r="M57" s="370"/>
      <c r="N57" s="115"/>
      <c r="O57" s="118"/>
    </row>
    <row r="58" spans="4:15" s="11" customFormat="1" ht="15" customHeight="1" x14ac:dyDescent="0.25">
      <c r="D58" s="368" t="s">
        <v>53</v>
      </c>
      <c r="E58" s="369"/>
      <c r="F58" s="370"/>
      <c r="G58" s="370"/>
      <c r="H58" s="115"/>
      <c r="I58" s="118"/>
      <c r="J58" s="368" t="s">
        <v>53</v>
      </c>
      <c r="K58" s="369"/>
      <c r="L58" s="370"/>
      <c r="M58" s="370"/>
      <c r="N58" s="115"/>
      <c r="O58" s="118"/>
    </row>
    <row r="59" spans="4:15" s="11" customFormat="1" ht="15" customHeight="1" x14ac:dyDescent="0.25">
      <c r="D59" s="368" t="s">
        <v>9</v>
      </c>
      <c r="E59" s="369"/>
      <c r="F59" s="370"/>
      <c r="G59" s="370"/>
      <c r="H59" s="115"/>
      <c r="I59" s="118"/>
      <c r="J59" s="368" t="s">
        <v>9</v>
      </c>
      <c r="K59" s="369"/>
      <c r="L59" s="370"/>
      <c r="M59" s="370"/>
      <c r="N59" s="115"/>
      <c r="O59" s="118"/>
    </row>
    <row r="60" spans="4:15" s="11" customFormat="1" ht="15" customHeight="1" x14ac:dyDescent="0.25">
      <c r="D60" s="368" t="s">
        <v>149</v>
      </c>
      <c r="E60" s="369"/>
      <c r="F60" s="370"/>
      <c r="G60" s="370"/>
      <c r="H60" s="115"/>
      <c r="I60" s="118"/>
      <c r="J60" s="368" t="s">
        <v>149</v>
      </c>
      <c r="K60" s="369"/>
      <c r="L60" s="370"/>
      <c r="M60" s="370"/>
      <c r="N60" s="115"/>
      <c r="O60" s="118"/>
    </row>
    <row r="61" spans="4:15" s="11" customFormat="1" ht="15" customHeight="1" thickBot="1" x14ac:dyDescent="0.3">
      <c r="D61" s="381"/>
      <c r="E61" s="382"/>
      <c r="F61" s="382"/>
      <c r="G61" s="112" t="s">
        <v>0</v>
      </c>
      <c r="H61" s="113">
        <f>SUM(H55:H60)</f>
        <v>0</v>
      </c>
      <c r="I61" s="114">
        <f>SUM(I55:I60)</f>
        <v>0</v>
      </c>
      <c r="J61" s="381"/>
      <c r="K61" s="382"/>
      <c r="L61" s="382"/>
      <c r="M61" s="112" t="s">
        <v>0</v>
      </c>
      <c r="N61" s="113">
        <f>SUM(N55:N60)</f>
        <v>0</v>
      </c>
      <c r="O61" s="114">
        <f>SUM(O55:O60)</f>
        <v>0</v>
      </c>
    </row>
    <row r="62" spans="4:15" s="11" customFormat="1" ht="15" customHeight="1" x14ac:dyDescent="0.25">
      <c r="J62" s="44"/>
      <c r="K62" s="44"/>
      <c r="L62" s="44"/>
      <c r="M62" s="44"/>
      <c r="N62" s="44"/>
      <c r="O62" s="44"/>
    </row>
    <row r="63" spans="4:15" s="11" customFormat="1" ht="15" customHeight="1" thickBot="1" x14ac:dyDescent="0.3">
      <c r="J63" s="44"/>
      <c r="K63" s="44"/>
      <c r="L63" s="44"/>
      <c r="M63" s="44"/>
      <c r="N63" s="44"/>
      <c r="O63" s="44"/>
    </row>
    <row r="64" spans="4:15" s="11" customFormat="1" ht="20.100000000000001" customHeight="1" x14ac:dyDescent="0.25">
      <c r="D64" s="344" t="s">
        <v>33</v>
      </c>
      <c r="E64" s="345"/>
      <c r="F64" s="346" t="str">
        <f>UPPER('Presupuesto Total'!$C$20)</f>
        <v/>
      </c>
      <c r="G64" s="346"/>
      <c r="H64" s="346"/>
      <c r="I64" s="347"/>
      <c r="J64" s="344" t="s">
        <v>34</v>
      </c>
      <c r="K64" s="345"/>
      <c r="L64" s="346" t="str">
        <f>UPPER('Presupuesto Total'!$C$21)</f>
        <v/>
      </c>
      <c r="M64" s="346"/>
      <c r="N64" s="346"/>
      <c r="O64" s="347"/>
    </row>
    <row r="65" spans="3:20" s="11" customFormat="1" ht="60" customHeight="1" x14ac:dyDescent="0.25">
      <c r="D65" s="371" t="s">
        <v>128</v>
      </c>
      <c r="E65" s="372"/>
      <c r="F65" s="373" t="s">
        <v>129</v>
      </c>
      <c r="G65" s="373"/>
      <c r="H65" s="85" t="s">
        <v>24</v>
      </c>
      <c r="I65" s="75" t="s">
        <v>23</v>
      </c>
      <c r="J65" s="371" t="s">
        <v>128</v>
      </c>
      <c r="K65" s="372"/>
      <c r="L65" s="373" t="s">
        <v>129</v>
      </c>
      <c r="M65" s="373"/>
      <c r="N65" s="85" t="s">
        <v>24</v>
      </c>
      <c r="O65" s="75" t="s">
        <v>23</v>
      </c>
    </row>
    <row r="66" spans="3:20" s="11" customFormat="1" ht="15" customHeight="1" x14ac:dyDescent="0.25">
      <c r="D66" s="368" t="s">
        <v>8</v>
      </c>
      <c r="E66" s="369"/>
      <c r="F66" s="370"/>
      <c r="G66" s="370"/>
      <c r="H66" s="115"/>
      <c r="I66" s="118"/>
      <c r="J66" s="368" t="s">
        <v>8</v>
      </c>
      <c r="K66" s="369"/>
      <c r="L66" s="370"/>
      <c r="M66" s="370"/>
      <c r="N66" s="115"/>
      <c r="O66" s="118"/>
    </row>
    <row r="67" spans="3:20" s="11" customFormat="1" ht="15" customHeight="1" x14ac:dyDescent="0.25">
      <c r="D67" s="368" t="s">
        <v>52</v>
      </c>
      <c r="E67" s="369"/>
      <c r="F67" s="370"/>
      <c r="G67" s="370"/>
      <c r="H67" s="115"/>
      <c r="I67" s="111">
        <f>SUMIF($G$78:$G$92,"PT 9",$N$78:$N$92)</f>
        <v>0</v>
      </c>
      <c r="J67" s="368" t="s">
        <v>52</v>
      </c>
      <c r="K67" s="369"/>
      <c r="L67" s="370"/>
      <c r="M67" s="370"/>
      <c r="N67" s="115"/>
      <c r="O67" s="111">
        <f>SUMIF($G$78:$G$92,"PT 10",$N$78:$N$92)</f>
        <v>0</v>
      </c>
    </row>
    <row r="68" spans="3:20" s="11" customFormat="1" ht="15" customHeight="1" x14ac:dyDescent="0.25">
      <c r="D68" s="368" t="s">
        <v>12</v>
      </c>
      <c r="E68" s="369"/>
      <c r="F68" s="370"/>
      <c r="G68" s="370"/>
      <c r="H68" s="115"/>
      <c r="I68" s="118"/>
      <c r="J68" s="368" t="s">
        <v>12</v>
      </c>
      <c r="K68" s="369"/>
      <c r="L68" s="370"/>
      <c r="M68" s="370"/>
      <c r="N68" s="115"/>
      <c r="O68" s="118"/>
    </row>
    <row r="69" spans="3:20" s="11" customFormat="1" ht="15" customHeight="1" x14ac:dyDescent="0.25">
      <c r="D69" s="368" t="s">
        <v>53</v>
      </c>
      <c r="E69" s="369"/>
      <c r="F69" s="370"/>
      <c r="G69" s="370"/>
      <c r="H69" s="115"/>
      <c r="I69" s="118"/>
      <c r="J69" s="368" t="s">
        <v>53</v>
      </c>
      <c r="K69" s="369"/>
      <c r="L69" s="370"/>
      <c r="M69" s="370"/>
      <c r="N69" s="115"/>
      <c r="O69" s="118"/>
    </row>
    <row r="70" spans="3:20" s="11" customFormat="1" ht="15" customHeight="1" x14ac:dyDescent="0.25">
      <c r="D70" s="368" t="s">
        <v>9</v>
      </c>
      <c r="E70" s="369"/>
      <c r="F70" s="370"/>
      <c r="G70" s="370"/>
      <c r="H70" s="115"/>
      <c r="I70" s="118"/>
      <c r="J70" s="368" t="s">
        <v>9</v>
      </c>
      <c r="K70" s="369"/>
      <c r="L70" s="370"/>
      <c r="M70" s="370"/>
      <c r="N70" s="115"/>
      <c r="O70" s="118"/>
    </row>
    <row r="71" spans="3:20" s="11" customFormat="1" ht="15" customHeight="1" x14ac:dyDescent="0.25">
      <c r="D71" s="368" t="s">
        <v>149</v>
      </c>
      <c r="E71" s="369"/>
      <c r="F71" s="370"/>
      <c r="G71" s="370"/>
      <c r="H71" s="115"/>
      <c r="I71" s="118"/>
      <c r="J71" s="368" t="s">
        <v>149</v>
      </c>
      <c r="K71" s="369"/>
      <c r="L71" s="370"/>
      <c r="M71" s="370"/>
      <c r="N71" s="115"/>
      <c r="O71" s="118"/>
    </row>
    <row r="72" spans="3:20" s="11" customFormat="1" ht="15" customHeight="1" thickBot="1" x14ac:dyDescent="0.3">
      <c r="D72" s="381"/>
      <c r="E72" s="382"/>
      <c r="F72" s="382"/>
      <c r="G72" s="112" t="s">
        <v>0</v>
      </c>
      <c r="H72" s="113">
        <f>SUM(H66:H71)</f>
        <v>0</v>
      </c>
      <c r="I72" s="114">
        <f>SUM(I66:I71)</f>
        <v>0</v>
      </c>
      <c r="J72" s="381"/>
      <c r="K72" s="382"/>
      <c r="L72" s="382"/>
      <c r="M72" s="112" t="s">
        <v>0</v>
      </c>
      <c r="N72" s="113">
        <f>SUM(N66:N71)</f>
        <v>0</v>
      </c>
      <c r="O72" s="114">
        <f>SUM(O66:O71)</f>
        <v>0</v>
      </c>
    </row>
    <row r="73" spans="3:20" s="49" customFormat="1" ht="15" customHeight="1" x14ac:dyDescent="0.25">
      <c r="J73" s="50"/>
      <c r="K73" s="50"/>
      <c r="L73" s="50"/>
      <c r="M73" s="50"/>
      <c r="N73" s="50"/>
      <c r="O73" s="50"/>
    </row>
    <row r="74" spans="3:20" s="51" customFormat="1" ht="21.75" customHeight="1" thickBot="1" x14ac:dyDescent="0.3">
      <c r="D74" s="388" t="s">
        <v>107</v>
      </c>
      <c r="E74" s="388"/>
      <c r="F74" s="388"/>
      <c r="G74" s="388"/>
      <c r="H74" s="388"/>
      <c r="I74" s="388"/>
      <c r="J74" s="388"/>
      <c r="K74" s="388"/>
      <c r="L74" s="388"/>
      <c r="M74" s="388"/>
      <c r="N74" s="388"/>
      <c r="O74" s="388"/>
      <c r="P74" s="49"/>
    </row>
    <row r="75" spans="3:20" s="203" customFormat="1" ht="21.75" customHeight="1" thickTop="1" x14ac:dyDescent="0.25">
      <c r="D75" s="204"/>
      <c r="E75" s="204"/>
      <c r="F75" s="204"/>
      <c r="G75" s="204"/>
      <c r="H75" s="204"/>
      <c r="I75" s="204"/>
      <c r="J75" s="204"/>
      <c r="K75" s="204"/>
      <c r="L75" s="204"/>
      <c r="M75" s="204"/>
      <c r="N75" s="204"/>
      <c r="O75" s="204"/>
      <c r="P75" s="205"/>
    </row>
    <row r="76" spans="3:20" ht="14.25" customHeight="1" x14ac:dyDescent="0.25">
      <c r="E76" s="204"/>
      <c r="K76" s="204"/>
      <c r="L76" s="204"/>
      <c r="M76" s="204"/>
      <c r="N76" s="204"/>
      <c r="O76" s="51"/>
      <c r="P76" s="51"/>
      <c r="Q76" s="51"/>
      <c r="R76" s="51"/>
      <c r="S76" s="51"/>
      <c r="T76" s="51"/>
    </row>
    <row r="77" spans="3:20" ht="60" x14ac:dyDescent="0.25">
      <c r="D77" s="176" t="s">
        <v>108</v>
      </c>
      <c r="E77" s="177" t="s">
        <v>124</v>
      </c>
      <c r="F77" s="177" t="s">
        <v>109</v>
      </c>
      <c r="G77" s="177" t="s">
        <v>110</v>
      </c>
      <c r="H77" s="177" t="s">
        <v>93</v>
      </c>
      <c r="I77" s="177" t="s">
        <v>111</v>
      </c>
      <c r="J77" s="177" t="s">
        <v>127</v>
      </c>
      <c r="K77" s="177" t="s">
        <v>114</v>
      </c>
      <c r="L77" s="177" t="s">
        <v>131</v>
      </c>
      <c r="M77" s="177" t="s">
        <v>126</v>
      </c>
      <c r="N77" s="177" t="s">
        <v>125</v>
      </c>
      <c r="O77" s="51"/>
      <c r="P77" s="51"/>
      <c r="Q77" s="51"/>
      <c r="R77" s="51"/>
    </row>
    <row r="78" spans="3:20" ht="18.75" x14ac:dyDescent="0.25">
      <c r="C78" s="178">
        <v>1</v>
      </c>
      <c r="D78" s="191"/>
      <c r="E78" s="191"/>
      <c r="F78" s="192"/>
      <c r="G78" s="192"/>
      <c r="H78" s="193"/>
      <c r="I78" s="194"/>
      <c r="J78" s="194"/>
      <c r="K78" s="195"/>
      <c r="L78" s="198" t="str">
        <f t="shared" ref="L78:L92" si="0">IFERROR((100/K78/100),"")</f>
        <v/>
      </c>
      <c r="M78" s="197"/>
      <c r="N78" s="180" t="str">
        <f>IFERROR((J78*L78*M78/12),"")</f>
        <v/>
      </c>
      <c r="O78" s="51"/>
      <c r="P78" s="51"/>
      <c r="Q78" s="51"/>
      <c r="R78" s="51"/>
    </row>
    <row r="79" spans="3:20" ht="18.75" x14ac:dyDescent="0.25">
      <c r="C79" s="178">
        <v>2</v>
      </c>
      <c r="D79" s="191"/>
      <c r="E79" s="191"/>
      <c r="F79" s="192"/>
      <c r="G79" s="192"/>
      <c r="H79" s="193"/>
      <c r="I79" s="194"/>
      <c r="J79" s="194"/>
      <c r="K79" s="195"/>
      <c r="L79" s="198" t="str">
        <f t="shared" si="0"/>
        <v/>
      </c>
      <c r="M79" s="197"/>
      <c r="N79" s="180" t="str">
        <f t="shared" ref="N79:N92" si="1">IFERROR((J79*L79*M79/12),"")</f>
        <v/>
      </c>
      <c r="O79" s="51"/>
      <c r="P79" s="51"/>
      <c r="Q79" s="51"/>
      <c r="R79" s="51"/>
    </row>
    <row r="80" spans="3:20" ht="18.75" x14ac:dyDescent="0.25">
      <c r="C80" s="178">
        <v>3</v>
      </c>
      <c r="D80" s="191"/>
      <c r="E80" s="191"/>
      <c r="F80" s="192"/>
      <c r="G80" s="192"/>
      <c r="H80" s="193"/>
      <c r="I80" s="194"/>
      <c r="J80" s="194"/>
      <c r="K80" s="195"/>
      <c r="L80" s="198" t="str">
        <f t="shared" si="0"/>
        <v/>
      </c>
      <c r="M80" s="197"/>
      <c r="N80" s="180" t="str">
        <f t="shared" si="1"/>
        <v/>
      </c>
      <c r="O80" s="51"/>
      <c r="P80" s="51"/>
      <c r="Q80" s="51"/>
      <c r="R80" s="51"/>
    </row>
    <row r="81" spans="3:18" ht="18.75" x14ac:dyDescent="0.25">
      <c r="C81" s="178">
        <v>4</v>
      </c>
      <c r="D81" s="191"/>
      <c r="E81" s="191"/>
      <c r="F81" s="192"/>
      <c r="G81" s="192"/>
      <c r="H81" s="193"/>
      <c r="I81" s="194"/>
      <c r="J81" s="194"/>
      <c r="K81" s="195"/>
      <c r="L81" s="198" t="str">
        <f t="shared" si="0"/>
        <v/>
      </c>
      <c r="M81" s="197"/>
      <c r="N81" s="180" t="str">
        <f t="shared" si="1"/>
        <v/>
      </c>
      <c r="O81" s="51"/>
      <c r="P81" s="51"/>
      <c r="Q81" s="51"/>
      <c r="R81" s="51"/>
    </row>
    <row r="82" spans="3:18" ht="18.75" x14ac:dyDescent="0.25">
      <c r="C82" s="178">
        <v>5</v>
      </c>
      <c r="D82" s="192"/>
      <c r="E82" s="192"/>
      <c r="F82" s="192"/>
      <c r="G82" s="192"/>
      <c r="H82" s="193"/>
      <c r="I82" s="194"/>
      <c r="J82" s="194"/>
      <c r="K82" s="195"/>
      <c r="L82" s="198" t="str">
        <f t="shared" si="0"/>
        <v/>
      </c>
      <c r="M82" s="197"/>
      <c r="N82" s="180" t="str">
        <f t="shared" si="1"/>
        <v/>
      </c>
      <c r="O82" s="51"/>
      <c r="P82" s="51"/>
      <c r="Q82" s="51"/>
      <c r="R82" s="51"/>
    </row>
    <row r="83" spans="3:18" ht="18.75" x14ac:dyDescent="0.25">
      <c r="C83" s="178">
        <v>6</v>
      </c>
      <c r="D83" s="192"/>
      <c r="E83" s="192"/>
      <c r="F83" s="192"/>
      <c r="G83" s="192"/>
      <c r="H83" s="193"/>
      <c r="I83" s="194"/>
      <c r="J83" s="194"/>
      <c r="K83" s="195"/>
      <c r="L83" s="198" t="str">
        <f t="shared" si="0"/>
        <v/>
      </c>
      <c r="M83" s="197"/>
      <c r="N83" s="180" t="str">
        <f t="shared" si="1"/>
        <v/>
      </c>
      <c r="O83" s="51"/>
      <c r="P83" s="51"/>
      <c r="Q83" s="51"/>
      <c r="R83" s="51"/>
    </row>
    <row r="84" spans="3:18" ht="18.75" x14ac:dyDescent="0.25">
      <c r="C84" s="178">
        <v>7</v>
      </c>
      <c r="D84" s="192"/>
      <c r="E84" s="192"/>
      <c r="F84" s="192"/>
      <c r="G84" s="192"/>
      <c r="H84" s="193"/>
      <c r="I84" s="194"/>
      <c r="J84" s="194"/>
      <c r="K84" s="195"/>
      <c r="L84" s="198" t="str">
        <f t="shared" si="0"/>
        <v/>
      </c>
      <c r="M84" s="197"/>
      <c r="N84" s="180" t="str">
        <f t="shared" si="1"/>
        <v/>
      </c>
      <c r="O84" s="51"/>
      <c r="P84" s="51"/>
      <c r="Q84" s="51"/>
      <c r="R84" s="51"/>
    </row>
    <row r="85" spans="3:18" ht="18.75" x14ac:dyDescent="0.25">
      <c r="C85" s="178">
        <v>8</v>
      </c>
      <c r="D85" s="192"/>
      <c r="E85" s="192"/>
      <c r="F85" s="192"/>
      <c r="G85" s="192"/>
      <c r="H85" s="193"/>
      <c r="I85" s="194"/>
      <c r="J85" s="194"/>
      <c r="K85" s="195"/>
      <c r="L85" s="198" t="str">
        <f t="shared" si="0"/>
        <v/>
      </c>
      <c r="M85" s="197"/>
      <c r="N85" s="180" t="str">
        <f t="shared" si="1"/>
        <v/>
      </c>
      <c r="O85" s="51"/>
      <c r="P85" s="51"/>
      <c r="Q85" s="51"/>
      <c r="R85" s="51"/>
    </row>
    <row r="86" spans="3:18" ht="18.75" x14ac:dyDescent="0.25">
      <c r="C86" s="178">
        <v>9</v>
      </c>
      <c r="D86" s="192"/>
      <c r="E86" s="192"/>
      <c r="F86" s="192"/>
      <c r="G86" s="192"/>
      <c r="H86" s="193"/>
      <c r="I86" s="194"/>
      <c r="J86" s="194"/>
      <c r="K86" s="195"/>
      <c r="L86" s="198" t="str">
        <f t="shared" si="0"/>
        <v/>
      </c>
      <c r="M86" s="197"/>
      <c r="N86" s="180" t="str">
        <f t="shared" si="1"/>
        <v/>
      </c>
      <c r="O86" s="51"/>
      <c r="P86" s="51"/>
      <c r="Q86" s="51"/>
      <c r="R86" s="51"/>
    </row>
    <row r="87" spans="3:18" ht="18.75" x14ac:dyDescent="0.25">
      <c r="C87" s="178">
        <v>10</v>
      </c>
      <c r="D87" s="192"/>
      <c r="E87" s="192"/>
      <c r="F87" s="192"/>
      <c r="G87" s="192"/>
      <c r="H87" s="193"/>
      <c r="I87" s="194"/>
      <c r="J87" s="194"/>
      <c r="K87" s="195"/>
      <c r="L87" s="198" t="str">
        <f t="shared" si="0"/>
        <v/>
      </c>
      <c r="M87" s="197"/>
      <c r="N87" s="180" t="str">
        <f t="shared" si="1"/>
        <v/>
      </c>
      <c r="O87" s="51"/>
      <c r="P87" s="51"/>
      <c r="Q87" s="51"/>
      <c r="R87" s="51"/>
    </row>
    <row r="88" spans="3:18" ht="18.75" x14ac:dyDescent="0.25">
      <c r="C88" s="178">
        <v>11</v>
      </c>
      <c r="D88" s="192"/>
      <c r="E88" s="192"/>
      <c r="F88" s="192"/>
      <c r="G88" s="192"/>
      <c r="H88" s="193"/>
      <c r="I88" s="194"/>
      <c r="J88" s="194"/>
      <c r="K88" s="195"/>
      <c r="L88" s="198" t="str">
        <f>IFERROR((100/K88/100),"")</f>
        <v/>
      </c>
      <c r="M88" s="197"/>
      <c r="N88" s="180" t="str">
        <f>IFERROR((J88*L88*M88/12),"")</f>
        <v/>
      </c>
      <c r="O88" s="51"/>
      <c r="P88" s="51"/>
      <c r="Q88" s="51"/>
      <c r="R88" s="51"/>
    </row>
    <row r="89" spans="3:18" ht="18.75" x14ac:dyDescent="0.25">
      <c r="C89" s="178">
        <v>12</v>
      </c>
      <c r="D89" s="192"/>
      <c r="E89" s="192"/>
      <c r="F89" s="192"/>
      <c r="G89" s="192"/>
      <c r="H89" s="193"/>
      <c r="I89" s="194"/>
      <c r="J89" s="194"/>
      <c r="K89" s="195"/>
      <c r="L89" s="198" t="str">
        <f t="shared" si="0"/>
        <v/>
      </c>
      <c r="M89" s="197"/>
      <c r="N89" s="180" t="str">
        <f t="shared" si="1"/>
        <v/>
      </c>
      <c r="O89" s="51"/>
      <c r="P89" s="51"/>
      <c r="Q89" s="51"/>
      <c r="R89" s="51"/>
    </row>
    <row r="90" spans="3:18" ht="18.75" x14ac:dyDescent="0.25">
      <c r="C90" s="178">
        <v>13</v>
      </c>
      <c r="D90" s="192"/>
      <c r="E90" s="192"/>
      <c r="F90" s="192"/>
      <c r="G90" s="192"/>
      <c r="H90" s="193"/>
      <c r="I90" s="194"/>
      <c r="J90" s="194"/>
      <c r="K90" s="195"/>
      <c r="L90" s="198" t="str">
        <f>IFERROR((100/K90/100),"")</f>
        <v/>
      </c>
      <c r="M90" s="197"/>
      <c r="N90" s="180" t="str">
        <f>IFERROR((J90*L90*M90/12),"")</f>
        <v/>
      </c>
      <c r="O90" s="51"/>
      <c r="P90" s="51"/>
      <c r="Q90" s="51"/>
      <c r="R90" s="51"/>
    </row>
    <row r="91" spans="3:18" ht="18.75" x14ac:dyDescent="0.25">
      <c r="C91" s="178">
        <v>14</v>
      </c>
      <c r="D91" s="192"/>
      <c r="E91" s="192"/>
      <c r="F91" s="192"/>
      <c r="G91" s="192"/>
      <c r="H91" s="193"/>
      <c r="I91" s="194"/>
      <c r="J91" s="194"/>
      <c r="K91" s="195"/>
      <c r="L91" s="198" t="str">
        <f t="shared" si="0"/>
        <v/>
      </c>
      <c r="M91" s="197"/>
      <c r="N91" s="180" t="str">
        <f t="shared" si="1"/>
        <v/>
      </c>
      <c r="O91" s="51"/>
      <c r="P91" s="51"/>
      <c r="Q91" s="51"/>
      <c r="R91" s="51"/>
    </row>
    <row r="92" spans="3:18" s="49" customFormat="1" ht="15" customHeight="1" x14ac:dyDescent="0.25">
      <c r="C92" s="178">
        <v>15</v>
      </c>
      <c r="D92" s="192"/>
      <c r="E92" s="192"/>
      <c r="F92" s="192"/>
      <c r="G92" s="192"/>
      <c r="H92" s="193"/>
      <c r="I92" s="194"/>
      <c r="J92" s="194"/>
      <c r="K92" s="195"/>
      <c r="L92" s="198" t="str">
        <f t="shared" si="0"/>
        <v/>
      </c>
      <c r="M92" s="197"/>
      <c r="N92" s="180" t="str">
        <f t="shared" si="1"/>
        <v/>
      </c>
      <c r="O92" s="50"/>
    </row>
    <row r="93" spans="3:18" s="49" customFormat="1" ht="15" customHeight="1" x14ac:dyDescent="0.25">
      <c r="D93" s="184"/>
      <c r="E93" s="184"/>
      <c r="F93" s="184"/>
      <c r="G93" s="184"/>
      <c r="H93" s="185"/>
      <c r="I93" s="186"/>
      <c r="J93" s="186"/>
      <c r="K93" s="187"/>
      <c r="L93" s="187"/>
      <c r="M93" s="187"/>
      <c r="N93" s="187"/>
      <c r="O93" s="50"/>
    </row>
    <row r="94" spans="3:18" s="49" customFormat="1" ht="15" customHeight="1" x14ac:dyDescent="0.25">
      <c r="D94" s="184"/>
      <c r="E94" s="184"/>
      <c r="F94" s="184"/>
      <c r="G94" s="184"/>
      <c r="H94" s="185"/>
      <c r="I94" s="186"/>
      <c r="J94" s="186"/>
      <c r="K94" s="187"/>
      <c r="L94" s="187"/>
      <c r="M94" s="187"/>
      <c r="N94" s="187"/>
      <c r="O94" s="50"/>
    </row>
    <row r="95" spans="3:18" s="51" customFormat="1" ht="21.75" customHeight="1" thickBot="1" x14ac:dyDescent="0.3">
      <c r="D95" s="388" t="s">
        <v>74</v>
      </c>
      <c r="E95" s="388"/>
      <c r="F95" s="388"/>
      <c r="G95" s="388"/>
      <c r="H95" s="388"/>
      <c r="I95" s="388"/>
      <c r="J95" s="388"/>
      <c r="K95" s="388"/>
      <c r="L95" s="388"/>
      <c r="M95" s="388"/>
      <c r="N95" s="388"/>
      <c r="O95" s="388"/>
      <c r="P95" s="49"/>
    </row>
    <row r="96" spans="3:18" s="51" customFormat="1" ht="15.75" thickTop="1" x14ac:dyDescent="0.25">
      <c r="P96" s="49"/>
      <c r="Q96" s="188"/>
      <c r="R96" s="188"/>
    </row>
    <row r="97" spans="3:18" s="51" customFormat="1" ht="50.1" customHeight="1" x14ac:dyDescent="0.25">
      <c r="D97" s="391" t="s">
        <v>123</v>
      </c>
      <c r="E97" s="391"/>
      <c r="F97" s="13" t="s">
        <v>134</v>
      </c>
      <c r="G97" s="14" t="s">
        <v>133</v>
      </c>
      <c r="H97" s="14" t="s">
        <v>38</v>
      </c>
      <c r="I97" s="15" t="s">
        <v>79</v>
      </c>
    </row>
    <row r="98" spans="3:18" s="51" customFormat="1" ht="39.950000000000003" customHeight="1" x14ac:dyDescent="0.25">
      <c r="D98" s="384" t="s">
        <v>8</v>
      </c>
      <c r="E98" s="385"/>
      <c r="F98" s="24">
        <f>E120</f>
        <v>0</v>
      </c>
      <c r="G98" s="24">
        <f>F120</f>
        <v>0</v>
      </c>
      <c r="H98" s="26">
        <f>$G$19</f>
        <v>0</v>
      </c>
      <c r="I98" s="24">
        <f>G98*H98</f>
        <v>0</v>
      </c>
    </row>
    <row r="99" spans="3:18" s="51" customFormat="1" ht="39.950000000000003" customHeight="1" x14ac:dyDescent="0.25">
      <c r="D99" s="384" t="s">
        <v>52</v>
      </c>
      <c r="E99" s="385"/>
      <c r="F99" s="24">
        <f>G120</f>
        <v>0</v>
      </c>
      <c r="G99" s="24">
        <f>H120</f>
        <v>0</v>
      </c>
      <c r="H99" s="26">
        <f t="shared" ref="H99:H105" si="2">$G$19</f>
        <v>0</v>
      </c>
      <c r="I99" s="24">
        <f t="shared" ref="I99:I104" si="3">G99*H99</f>
        <v>0</v>
      </c>
    </row>
    <row r="100" spans="3:18" s="51" customFormat="1" ht="39.950000000000003" customHeight="1" x14ac:dyDescent="0.25">
      <c r="D100" s="384" t="s">
        <v>12</v>
      </c>
      <c r="E100" s="385"/>
      <c r="F100" s="24">
        <f>I120</f>
        <v>0</v>
      </c>
      <c r="G100" s="24">
        <f>J120</f>
        <v>0</v>
      </c>
      <c r="H100" s="26">
        <f t="shared" si="2"/>
        <v>0</v>
      </c>
      <c r="I100" s="24">
        <f t="shared" si="3"/>
        <v>0</v>
      </c>
    </row>
    <row r="101" spans="3:18" s="51" customFormat="1" ht="39.950000000000003" customHeight="1" x14ac:dyDescent="0.25">
      <c r="D101" s="384" t="s">
        <v>53</v>
      </c>
      <c r="E101" s="385"/>
      <c r="F101" s="24">
        <f>K120</f>
        <v>0</v>
      </c>
      <c r="G101" s="24">
        <f>L120</f>
        <v>0</v>
      </c>
      <c r="H101" s="26">
        <f t="shared" si="2"/>
        <v>0</v>
      </c>
      <c r="I101" s="24">
        <f t="shared" si="3"/>
        <v>0</v>
      </c>
    </row>
    <row r="102" spans="3:18" s="51" customFormat="1" ht="39.950000000000003" customHeight="1" x14ac:dyDescent="0.25">
      <c r="D102" s="384" t="s">
        <v>9</v>
      </c>
      <c r="E102" s="385"/>
      <c r="F102" s="24">
        <f>M120</f>
        <v>0</v>
      </c>
      <c r="G102" s="24">
        <f>N120</f>
        <v>0</v>
      </c>
      <c r="H102" s="26">
        <f t="shared" si="2"/>
        <v>0</v>
      </c>
      <c r="I102" s="24">
        <f t="shared" si="3"/>
        <v>0</v>
      </c>
    </row>
    <row r="103" spans="3:18" s="51" customFormat="1" ht="39.950000000000003" customHeight="1" x14ac:dyDescent="0.25">
      <c r="D103" s="384" t="s">
        <v>149</v>
      </c>
      <c r="E103" s="385"/>
      <c r="F103" s="24">
        <f>O120</f>
        <v>0</v>
      </c>
      <c r="G103" s="24">
        <f>P120</f>
        <v>0</v>
      </c>
      <c r="H103" s="26">
        <f t="shared" si="2"/>
        <v>0</v>
      </c>
      <c r="I103" s="24">
        <f t="shared" si="3"/>
        <v>0</v>
      </c>
    </row>
    <row r="104" spans="3:18" s="51" customFormat="1" ht="39.950000000000003" customHeight="1" x14ac:dyDescent="0.25">
      <c r="D104" s="384" t="s">
        <v>26</v>
      </c>
      <c r="E104" s="385"/>
      <c r="F104" s="24">
        <f>G104</f>
        <v>0</v>
      </c>
      <c r="G104" s="120"/>
      <c r="H104" s="26">
        <f t="shared" si="2"/>
        <v>0</v>
      </c>
      <c r="I104" s="24">
        <f t="shared" si="3"/>
        <v>0</v>
      </c>
    </row>
    <row r="105" spans="3:18" s="51" customFormat="1" ht="39.950000000000003" customHeight="1" x14ac:dyDescent="0.25">
      <c r="D105" s="389" t="s">
        <v>2</v>
      </c>
      <c r="E105" s="390"/>
      <c r="F105" s="25">
        <f>ROUND(SUM(F98:F104),3)</f>
        <v>0</v>
      </c>
      <c r="G105" s="25">
        <f>ROUND(SUM(G98:G104),3)</f>
        <v>0</v>
      </c>
      <c r="H105" s="27">
        <f t="shared" si="2"/>
        <v>0</v>
      </c>
      <c r="I105" s="25">
        <f>ROUND(SUM(I98:I104),3)</f>
        <v>0</v>
      </c>
    </row>
    <row r="106" spans="3:18" s="51" customFormat="1" ht="15" x14ac:dyDescent="0.25">
      <c r="P106" s="49"/>
      <c r="Q106" s="383"/>
      <c r="R106" s="383"/>
    </row>
    <row r="107" spans="3:18" s="51" customFormat="1" ht="15" x14ac:dyDescent="0.25">
      <c r="P107" s="49"/>
      <c r="Q107" s="189"/>
      <c r="R107" s="189"/>
    </row>
    <row r="108" spans="3:18" s="51" customFormat="1" ht="39.75" customHeight="1" x14ac:dyDescent="0.25">
      <c r="C108" s="321" t="s">
        <v>70</v>
      </c>
      <c r="D108" s="321"/>
      <c r="E108" s="386" t="s">
        <v>65</v>
      </c>
      <c r="F108" s="386"/>
      <c r="G108" s="386" t="s">
        <v>152</v>
      </c>
      <c r="H108" s="386"/>
      <c r="I108" s="386" t="s">
        <v>66</v>
      </c>
      <c r="J108" s="386"/>
      <c r="K108" s="386" t="s">
        <v>67</v>
      </c>
      <c r="L108" s="386"/>
      <c r="M108" s="386" t="s">
        <v>68</v>
      </c>
      <c r="N108" s="386"/>
      <c r="O108" s="386" t="s">
        <v>146</v>
      </c>
      <c r="P108" s="386"/>
      <c r="Q108" s="188"/>
      <c r="R108" s="188"/>
    </row>
    <row r="109" spans="3:18" s="51" customFormat="1" ht="41.25" customHeight="1" x14ac:dyDescent="0.25">
      <c r="C109" s="319" t="s">
        <v>69</v>
      </c>
      <c r="D109" s="319"/>
      <c r="E109" s="174" t="s">
        <v>71</v>
      </c>
      <c r="F109" s="174" t="s">
        <v>72</v>
      </c>
      <c r="G109" s="174" t="s">
        <v>71</v>
      </c>
      <c r="H109" s="174" t="s">
        <v>72</v>
      </c>
      <c r="I109" s="174" t="s">
        <v>73</v>
      </c>
      <c r="J109" s="174" t="s">
        <v>72</v>
      </c>
      <c r="K109" s="174" t="s">
        <v>71</v>
      </c>
      <c r="L109" s="174" t="s">
        <v>72</v>
      </c>
      <c r="M109" s="174" t="s">
        <v>71</v>
      </c>
      <c r="N109" s="174" t="s">
        <v>72</v>
      </c>
      <c r="O109" s="174" t="s">
        <v>71</v>
      </c>
      <c r="P109" s="174" t="s">
        <v>72</v>
      </c>
      <c r="Q109" s="383"/>
      <c r="R109" s="383"/>
    </row>
    <row r="110" spans="3:18" s="51" customFormat="1" ht="18.75" x14ac:dyDescent="0.25">
      <c r="C110" s="392" t="str">
        <f>CONCATENATE("PT 1-", F22)</f>
        <v>PT 1-</v>
      </c>
      <c r="D110" s="392"/>
      <c r="E110" s="131">
        <f>H24</f>
        <v>0</v>
      </c>
      <c r="F110" s="131">
        <f>I24</f>
        <v>0</v>
      </c>
      <c r="G110" s="131">
        <f>H25</f>
        <v>0</v>
      </c>
      <c r="H110" s="131">
        <f>I25</f>
        <v>0</v>
      </c>
      <c r="I110" s="131">
        <f>H26</f>
        <v>0</v>
      </c>
      <c r="J110" s="131">
        <f>I26</f>
        <v>0</v>
      </c>
      <c r="K110" s="131">
        <f>H27</f>
        <v>0</v>
      </c>
      <c r="L110" s="131">
        <f>I27</f>
        <v>0</v>
      </c>
      <c r="M110" s="131">
        <f>H28</f>
        <v>0</v>
      </c>
      <c r="N110" s="131">
        <f>I28</f>
        <v>0</v>
      </c>
      <c r="O110" s="131">
        <f>H29</f>
        <v>0</v>
      </c>
      <c r="P110" s="131">
        <f>I29</f>
        <v>0</v>
      </c>
      <c r="Q110" s="188"/>
      <c r="R110" s="188"/>
    </row>
    <row r="111" spans="3:18" s="51" customFormat="1" ht="18.75" customHeight="1" x14ac:dyDescent="0.25">
      <c r="C111" s="392" t="str">
        <f>CONCATENATE("PT 2-", L22)</f>
        <v>PT 2-</v>
      </c>
      <c r="D111" s="392"/>
      <c r="E111" s="131">
        <f>N24</f>
        <v>0</v>
      </c>
      <c r="F111" s="131">
        <f>O24</f>
        <v>0</v>
      </c>
      <c r="G111" s="131">
        <f>N25</f>
        <v>0</v>
      </c>
      <c r="H111" s="131">
        <f>O25</f>
        <v>0</v>
      </c>
      <c r="I111" s="131">
        <f>N26</f>
        <v>0</v>
      </c>
      <c r="J111" s="131">
        <f>O26</f>
        <v>0</v>
      </c>
      <c r="K111" s="131">
        <f>N27</f>
        <v>0</v>
      </c>
      <c r="L111" s="131">
        <f>O27</f>
        <v>0</v>
      </c>
      <c r="M111" s="131">
        <f>N28</f>
        <v>0</v>
      </c>
      <c r="N111" s="131">
        <f>O28</f>
        <v>0</v>
      </c>
      <c r="O111" s="131">
        <f>N29</f>
        <v>0</v>
      </c>
      <c r="P111" s="131">
        <f>O29</f>
        <v>0</v>
      </c>
      <c r="Q111" s="383"/>
      <c r="R111" s="383"/>
    </row>
    <row r="112" spans="3:18" s="51" customFormat="1" ht="18.75" customHeight="1" x14ac:dyDescent="0.25">
      <c r="C112" s="392" t="str">
        <f>CONCATENATE("PT 3-", F33)</f>
        <v>PT 3-</v>
      </c>
      <c r="D112" s="392"/>
      <c r="E112" s="131">
        <f>H35</f>
        <v>0</v>
      </c>
      <c r="F112" s="131">
        <f>I35</f>
        <v>0</v>
      </c>
      <c r="G112" s="131">
        <f>H36</f>
        <v>0</v>
      </c>
      <c r="H112" s="131">
        <f>I36</f>
        <v>0</v>
      </c>
      <c r="I112" s="131">
        <f>H37</f>
        <v>0</v>
      </c>
      <c r="J112" s="131">
        <f>I37</f>
        <v>0</v>
      </c>
      <c r="K112" s="131">
        <f>H38</f>
        <v>0</v>
      </c>
      <c r="L112" s="131">
        <f>I38</f>
        <v>0</v>
      </c>
      <c r="M112" s="131">
        <f>H39</f>
        <v>0</v>
      </c>
      <c r="N112" s="131">
        <f>I39</f>
        <v>0</v>
      </c>
      <c r="O112" s="131">
        <f>H40</f>
        <v>0</v>
      </c>
      <c r="P112" s="131">
        <f>I40</f>
        <v>0</v>
      </c>
      <c r="Q112" s="188"/>
      <c r="R112" s="188"/>
    </row>
    <row r="113" spans="3:18" s="51" customFormat="1" ht="15" customHeight="1" x14ac:dyDescent="0.25">
      <c r="C113" s="392" t="str">
        <f>CONCATENATE("PT 4-", L33)</f>
        <v>PT 4-</v>
      </c>
      <c r="D113" s="392"/>
      <c r="E113" s="131">
        <f>N35</f>
        <v>0</v>
      </c>
      <c r="F113" s="131">
        <f>O35</f>
        <v>0</v>
      </c>
      <c r="G113" s="131">
        <f>N36</f>
        <v>0</v>
      </c>
      <c r="H113" s="131">
        <f>O36</f>
        <v>0</v>
      </c>
      <c r="I113" s="131">
        <f>N37</f>
        <v>0</v>
      </c>
      <c r="J113" s="131">
        <f>O37</f>
        <v>0</v>
      </c>
      <c r="K113" s="131">
        <f>N38</f>
        <v>0</v>
      </c>
      <c r="L113" s="131">
        <f>O38</f>
        <v>0</v>
      </c>
      <c r="M113" s="131">
        <f>N39</f>
        <v>0</v>
      </c>
      <c r="N113" s="131">
        <f>O39</f>
        <v>0</v>
      </c>
      <c r="O113" s="131">
        <f>N40</f>
        <v>0</v>
      </c>
      <c r="P113" s="131">
        <f>O40</f>
        <v>0</v>
      </c>
      <c r="Q113" s="383"/>
      <c r="R113" s="383"/>
    </row>
    <row r="114" spans="3:18" s="51" customFormat="1" ht="18.75" customHeight="1" x14ac:dyDescent="0.25">
      <c r="C114" s="392" t="str">
        <f>CONCATENATE("PT 5-", F43)</f>
        <v>PT 5-</v>
      </c>
      <c r="D114" s="392"/>
      <c r="E114" s="131">
        <f>H45</f>
        <v>0</v>
      </c>
      <c r="F114" s="131">
        <f>I45</f>
        <v>0</v>
      </c>
      <c r="G114" s="131">
        <f>H46</f>
        <v>0</v>
      </c>
      <c r="H114" s="131">
        <f>I46</f>
        <v>0</v>
      </c>
      <c r="I114" s="131">
        <f>H47</f>
        <v>0</v>
      </c>
      <c r="J114" s="131">
        <f>I47</f>
        <v>0</v>
      </c>
      <c r="K114" s="131">
        <f>H48</f>
        <v>0</v>
      </c>
      <c r="L114" s="131">
        <f>I48</f>
        <v>0</v>
      </c>
      <c r="M114" s="131">
        <f>H49</f>
        <v>0</v>
      </c>
      <c r="N114" s="131">
        <f>I49</f>
        <v>0</v>
      </c>
      <c r="O114" s="131">
        <f>H50</f>
        <v>0</v>
      </c>
      <c r="P114" s="131">
        <f>I50</f>
        <v>0</v>
      </c>
      <c r="Q114" s="188"/>
      <c r="R114" s="188"/>
    </row>
    <row r="115" spans="3:18" s="51" customFormat="1" ht="18.75" customHeight="1" x14ac:dyDescent="0.25">
      <c r="C115" s="392" t="str">
        <f>CONCATENATE("PT 6-", L43)</f>
        <v>PT 6-</v>
      </c>
      <c r="D115" s="392"/>
      <c r="E115" s="131">
        <f>N45</f>
        <v>0</v>
      </c>
      <c r="F115" s="131">
        <f>O45</f>
        <v>0</v>
      </c>
      <c r="G115" s="131">
        <f>N46</f>
        <v>0</v>
      </c>
      <c r="H115" s="131">
        <f>O46</f>
        <v>0</v>
      </c>
      <c r="I115" s="131">
        <f>N47</f>
        <v>0</v>
      </c>
      <c r="J115" s="131">
        <f>O47</f>
        <v>0</v>
      </c>
      <c r="K115" s="131">
        <f>N48</f>
        <v>0</v>
      </c>
      <c r="L115" s="131">
        <f>O48</f>
        <v>0</v>
      </c>
      <c r="M115" s="131">
        <f>N49</f>
        <v>0</v>
      </c>
      <c r="N115" s="131">
        <f>O49</f>
        <v>0</v>
      </c>
      <c r="O115" s="131">
        <f>N50</f>
        <v>0</v>
      </c>
      <c r="P115" s="131">
        <f>O50</f>
        <v>0</v>
      </c>
      <c r="Q115" s="383"/>
      <c r="R115" s="383"/>
    </row>
    <row r="116" spans="3:18" s="51" customFormat="1" ht="18.75" customHeight="1" x14ac:dyDescent="0.25">
      <c r="C116" s="392" t="str">
        <f>CONCATENATE("PT 7-", F53)</f>
        <v>PT 7-</v>
      </c>
      <c r="D116" s="392"/>
      <c r="E116" s="131">
        <f>H55</f>
        <v>0</v>
      </c>
      <c r="F116" s="131">
        <f>I55</f>
        <v>0</v>
      </c>
      <c r="G116" s="131">
        <f>H56</f>
        <v>0</v>
      </c>
      <c r="H116" s="131">
        <f>I56</f>
        <v>0</v>
      </c>
      <c r="I116" s="131">
        <f>H57</f>
        <v>0</v>
      </c>
      <c r="J116" s="131">
        <f>I57</f>
        <v>0</v>
      </c>
      <c r="K116" s="131">
        <f>H58</f>
        <v>0</v>
      </c>
      <c r="L116" s="131">
        <f>I58</f>
        <v>0</v>
      </c>
      <c r="M116" s="131">
        <f>H59</f>
        <v>0</v>
      </c>
      <c r="N116" s="131">
        <f>I59</f>
        <v>0</v>
      </c>
      <c r="O116" s="131">
        <f>H60</f>
        <v>0</v>
      </c>
      <c r="P116" s="131">
        <f>I60</f>
        <v>0</v>
      </c>
      <c r="Q116" s="188"/>
      <c r="R116" s="188"/>
    </row>
    <row r="117" spans="3:18" s="51" customFormat="1" ht="18.75" customHeight="1" x14ac:dyDescent="0.25">
      <c r="C117" s="392" t="str">
        <f>CONCATENATE("PT 8-", L53)</f>
        <v>PT 8-</v>
      </c>
      <c r="D117" s="392"/>
      <c r="E117" s="131">
        <f>N55</f>
        <v>0</v>
      </c>
      <c r="F117" s="131">
        <f>O55</f>
        <v>0</v>
      </c>
      <c r="G117" s="131">
        <f>N56</f>
        <v>0</v>
      </c>
      <c r="H117" s="131">
        <f>O56</f>
        <v>0</v>
      </c>
      <c r="I117" s="131">
        <f>N57</f>
        <v>0</v>
      </c>
      <c r="J117" s="131">
        <f>O57</f>
        <v>0</v>
      </c>
      <c r="K117" s="131">
        <f>N58</f>
        <v>0</v>
      </c>
      <c r="L117" s="131">
        <f>O58</f>
        <v>0</v>
      </c>
      <c r="M117" s="131">
        <f>N59</f>
        <v>0</v>
      </c>
      <c r="N117" s="131">
        <f>O59</f>
        <v>0</v>
      </c>
      <c r="O117" s="131">
        <f>N60</f>
        <v>0</v>
      </c>
      <c r="P117" s="131">
        <f>O60</f>
        <v>0</v>
      </c>
      <c r="Q117" s="383"/>
      <c r="R117" s="383"/>
    </row>
    <row r="118" spans="3:18" s="51" customFormat="1" ht="18.75" x14ac:dyDescent="0.25">
      <c r="C118" s="392" t="str">
        <f>CONCATENATE("PT 9-", F64)</f>
        <v>PT 9-</v>
      </c>
      <c r="D118" s="392"/>
      <c r="E118" s="131">
        <f>H66</f>
        <v>0</v>
      </c>
      <c r="F118" s="131">
        <f>I66</f>
        <v>0</v>
      </c>
      <c r="G118" s="131">
        <f>H67</f>
        <v>0</v>
      </c>
      <c r="H118" s="131">
        <f>I67</f>
        <v>0</v>
      </c>
      <c r="I118" s="131">
        <f>H68</f>
        <v>0</v>
      </c>
      <c r="J118" s="131">
        <f>I68</f>
        <v>0</v>
      </c>
      <c r="K118" s="131">
        <f>H69</f>
        <v>0</v>
      </c>
      <c r="L118" s="131">
        <f>I69</f>
        <v>0</v>
      </c>
      <c r="M118" s="131">
        <f>H70</f>
        <v>0</v>
      </c>
      <c r="N118" s="131">
        <f>I70</f>
        <v>0</v>
      </c>
      <c r="O118" s="131">
        <f>H71</f>
        <v>0</v>
      </c>
      <c r="P118" s="131">
        <f>I71</f>
        <v>0</v>
      </c>
      <c r="Q118" s="188"/>
      <c r="R118" s="188"/>
    </row>
    <row r="119" spans="3:18" s="51" customFormat="1" ht="18.75" x14ac:dyDescent="0.25">
      <c r="C119" s="392" t="str">
        <f>CONCATENATE("PT 10-", L64)</f>
        <v>PT 10-</v>
      </c>
      <c r="D119" s="392"/>
      <c r="E119" s="131">
        <f>N66</f>
        <v>0</v>
      </c>
      <c r="F119" s="131">
        <f>O66</f>
        <v>0</v>
      </c>
      <c r="G119" s="131">
        <f>N67</f>
        <v>0</v>
      </c>
      <c r="H119" s="131">
        <f>O67</f>
        <v>0</v>
      </c>
      <c r="I119" s="131">
        <f>N68</f>
        <v>0</v>
      </c>
      <c r="J119" s="131">
        <f>O68</f>
        <v>0</v>
      </c>
      <c r="K119" s="131">
        <f>N69</f>
        <v>0</v>
      </c>
      <c r="L119" s="131">
        <f>O69</f>
        <v>0</v>
      </c>
      <c r="M119" s="131">
        <f>N69</f>
        <v>0</v>
      </c>
      <c r="N119" s="131">
        <f>O70</f>
        <v>0</v>
      </c>
      <c r="O119" s="131">
        <f>N71</f>
        <v>0</v>
      </c>
      <c r="P119" s="131">
        <f>O71</f>
        <v>0</v>
      </c>
      <c r="Q119" s="383"/>
      <c r="R119" s="383"/>
    </row>
    <row r="120" spans="3:18" s="190" customFormat="1" ht="18.75" x14ac:dyDescent="0.25">
      <c r="C120" s="387" t="s">
        <v>2</v>
      </c>
      <c r="D120" s="387"/>
      <c r="E120" s="25">
        <f>ROUND(SUM(E110:E119),3)</f>
        <v>0</v>
      </c>
      <c r="F120" s="25">
        <f>ROUND(SUM(F110:F119),3)</f>
        <v>0</v>
      </c>
      <c r="G120" s="25">
        <f t="shared" ref="G120:P120" si="4">ROUND(SUM(G110:G119),3)</f>
        <v>0</v>
      </c>
      <c r="H120" s="25">
        <f t="shared" si="4"/>
        <v>0</v>
      </c>
      <c r="I120" s="25">
        <f t="shared" si="4"/>
        <v>0</v>
      </c>
      <c r="J120" s="25">
        <f t="shared" si="4"/>
        <v>0</v>
      </c>
      <c r="K120" s="25">
        <f t="shared" si="4"/>
        <v>0</v>
      </c>
      <c r="L120" s="25">
        <f t="shared" si="4"/>
        <v>0</v>
      </c>
      <c r="M120" s="25">
        <f t="shared" si="4"/>
        <v>0</v>
      </c>
      <c r="N120" s="25">
        <f t="shared" si="4"/>
        <v>0</v>
      </c>
      <c r="O120" s="25">
        <f t="shared" si="4"/>
        <v>0</v>
      </c>
      <c r="P120" s="25">
        <f t="shared" si="4"/>
        <v>0</v>
      </c>
      <c r="Q120" s="188"/>
      <c r="R120" s="188"/>
    </row>
    <row r="121" spans="3:18" s="51" customFormat="1" ht="15" x14ac:dyDescent="0.25">
      <c r="Q121" s="383"/>
      <c r="R121" s="383"/>
    </row>
    <row r="122" spans="3:18" s="51" customFormat="1" ht="15" x14ac:dyDescent="0.25">
      <c r="Q122" s="188"/>
      <c r="R122" s="188"/>
    </row>
    <row r="123" spans="3:18" s="51" customFormat="1" ht="50.1" customHeight="1" x14ac:dyDescent="0.25">
      <c r="C123" s="321" t="s">
        <v>69</v>
      </c>
      <c r="D123" s="321"/>
      <c r="E123" s="21" t="s">
        <v>132</v>
      </c>
      <c r="F123" s="12" t="s">
        <v>133</v>
      </c>
      <c r="G123" s="12" t="s">
        <v>38</v>
      </c>
      <c r="H123" s="12" t="s">
        <v>78</v>
      </c>
      <c r="Q123" s="383"/>
      <c r="R123" s="383"/>
    </row>
    <row r="124" spans="3:18" s="51" customFormat="1" ht="24.95" customHeight="1" x14ac:dyDescent="0.25">
      <c r="C124" s="392" t="str">
        <f t="shared" ref="C124:C133" si="5">C110</f>
        <v>PT 1-</v>
      </c>
      <c r="D124" s="392"/>
      <c r="E124" s="131">
        <f t="shared" ref="E124:F133" si="6">E110+G110+I110+K110+M110+O110</f>
        <v>0</v>
      </c>
      <c r="F124" s="131">
        <f t="shared" si="6"/>
        <v>0</v>
      </c>
      <c r="G124" s="132" t="str">
        <f>IF(E124&lt;&gt;0,$G$19,"")</f>
        <v/>
      </c>
      <c r="H124" s="131" t="str">
        <f>IF(E124&lt;&gt;0,F124*$G$19,"")</f>
        <v/>
      </c>
    </row>
    <row r="125" spans="3:18" s="51" customFormat="1" ht="24.95" customHeight="1" x14ac:dyDescent="0.25">
      <c r="C125" s="392" t="str">
        <f t="shared" si="5"/>
        <v>PT 2-</v>
      </c>
      <c r="D125" s="392"/>
      <c r="E125" s="131">
        <f t="shared" si="6"/>
        <v>0</v>
      </c>
      <c r="F125" s="131">
        <f t="shared" si="6"/>
        <v>0</v>
      </c>
      <c r="G125" s="132" t="str">
        <f t="shared" ref="G125:G134" si="7">IF(E125&lt;&gt;0,$G$19,"")</f>
        <v/>
      </c>
      <c r="H125" s="131" t="str">
        <f t="shared" ref="H125:H134" si="8">IF(E125&lt;&gt;0,F125*$G$19,"")</f>
        <v/>
      </c>
    </row>
    <row r="126" spans="3:18" s="51" customFormat="1" ht="24.95" customHeight="1" x14ac:dyDescent="0.25">
      <c r="C126" s="392" t="str">
        <f t="shared" si="5"/>
        <v>PT 3-</v>
      </c>
      <c r="D126" s="392"/>
      <c r="E126" s="131">
        <f t="shared" si="6"/>
        <v>0</v>
      </c>
      <c r="F126" s="131">
        <f t="shared" si="6"/>
        <v>0</v>
      </c>
      <c r="G126" s="132" t="str">
        <f t="shared" si="7"/>
        <v/>
      </c>
      <c r="H126" s="131" t="str">
        <f t="shared" si="8"/>
        <v/>
      </c>
    </row>
    <row r="127" spans="3:18" s="51" customFormat="1" ht="24.95" customHeight="1" x14ac:dyDescent="0.25">
      <c r="C127" s="392" t="str">
        <f t="shared" si="5"/>
        <v>PT 4-</v>
      </c>
      <c r="D127" s="392"/>
      <c r="E127" s="131">
        <f t="shared" si="6"/>
        <v>0</v>
      </c>
      <c r="F127" s="131">
        <f t="shared" si="6"/>
        <v>0</v>
      </c>
      <c r="G127" s="132" t="str">
        <f t="shared" si="7"/>
        <v/>
      </c>
      <c r="H127" s="131" t="str">
        <f t="shared" si="8"/>
        <v/>
      </c>
    </row>
    <row r="128" spans="3:18" s="51" customFormat="1" ht="24.95" customHeight="1" x14ac:dyDescent="0.25">
      <c r="C128" s="392" t="str">
        <f t="shared" si="5"/>
        <v>PT 5-</v>
      </c>
      <c r="D128" s="392"/>
      <c r="E128" s="131">
        <f t="shared" si="6"/>
        <v>0</v>
      </c>
      <c r="F128" s="131">
        <f t="shared" si="6"/>
        <v>0</v>
      </c>
      <c r="G128" s="132" t="str">
        <f t="shared" si="7"/>
        <v/>
      </c>
      <c r="H128" s="131" t="str">
        <f t="shared" si="8"/>
        <v/>
      </c>
    </row>
    <row r="129" spans="3:8" s="51" customFormat="1" ht="24.95" customHeight="1" x14ac:dyDescent="0.25">
      <c r="C129" s="392" t="str">
        <f t="shared" si="5"/>
        <v>PT 6-</v>
      </c>
      <c r="D129" s="392"/>
      <c r="E129" s="131">
        <f t="shared" si="6"/>
        <v>0</v>
      </c>
      <c r="F129" s="131">
        <f t="shared" si="6"/>
        <v>0</v>
      </c>
      <c r="G129" s="132" t="str">
        <f t="shared" si="7"/>
        <v/>
      </c>
      <c r="H129" s="131" t="str">
        <f t="shared" si="8"/>
        <v/>
      </c>
    </row>
    <row r="130" spans="3:8" s="51" customFormat="1" ht="24.95" customHeight="1" x14ac:dyDescent="0.25">
      <c r="C130" s="392" t="str">
        <f t="shared" si="5"/>
        <v>PT 7-</v>
      </c>
      <c r="D130" s="392"/>
      <c r="E130" s="131">
        <f t="shared" si="6"/>
        <v>0</v>
      </c>
      <c r="F130" s="131">
        <f t="shared" si="6"/>
        <v>0</v>
      </c>
      <c r="G130" s="132" t="str">
        <f t="shared" si="7"/>
        <v/>
      </c>
      <c r="H130" s="131" t="str">
        <f t="shared" si="8"/>
        <v/>
      </c>
    </row>
    <row r="131" spans="3:8" s="51" customFormat="1" ht="24.95" customHeight="1" x14ac:dyDescent="0.25">
      <c r="C131" s="392" t="str">
        <f t="shared" si="5"/>
        <v>PT 8-</v>
      </c>
      <c r="D131" s="392"/>
      <c r="E131" s="131">
        <f t="shared" si="6"/>
        <v>0</v>
      </c>
      <c r="F131" s="131">
        <f t="shared" si="6"/>
        <v>0</v>
      </c>
      <c r="G131" s="132" t="str">
        <f t="shared" si="7"/>
        <v/>
      </c>
      <c r="H131" s="131" t="str">
        <f t="shared" si="8"/>
        <v/>
      </c>
    </row>
    <row r="132" spans="3:8" s="51" customFormat="1" ht="24.95" customHeight="1" x14ac:dyDescent="0.25">
      <c r="C132" s="392" t="str">
        <f t="shared" si="5"/>
        <v>PT 9-</v>
      </c>
      <c r="D132" s="392"/>
      <c r="E132" s="131">
        <f t="shared" si="6"/>
        <v>0</v>
      </c>
      <c r="F132" s="131">
        <f t="shared" si="6"/>
        <v>0</v>
      </c>
      <c r="G132" s="132" t="str">
        <f t="shared" si="7"/>
        <v/>
      </c>
      <c r="H132" s="131" t="str">
        <f t="shared" si="8"/>
        <v/>
      </c>
    </row>
    <row r="133" spans="3:8" s="51" customFormat="1" ht="24.95" customHeight="1" x14ac:dyDescent="0.25">
      <c r="C133" s="392" t="str">
        <f t="shared" si="5"/>
        <v>PT 10-</v>
      </c>
      <c r="D133" s="392"/>
      <c r="E133" s="131">
        <f t="shared" si="6"/>
        <v>0</v>
      </c>
      <c r="F133" s="131">
        <f t="shared" si="6"/>
        <v>0</v>
      </c>
      <c r="G133" s="132" t="str">
        <f t="shared" si="7"/>
        <v/>
      </c>
      <c r="H133" s="131" t="str">
        <f t="shared" si="8"/>
        <v/>
      </c>
    </row>
    <row r="134" spans="3:8" s="77" customFormat="1" ht="24.95" customHeight="1" x14ac:dyDescent="0.25">
      <c r="C134" s="322" t="s">
        <v>147</v>
      </c>
      <c r="D134" s="322"/>
      <c r="E134" s="131">
        <f>F104</f>
        <v>0</v>
      </c>
      <c r="F134" s="131">
        <f>G104</f>
        <v>0</v>
      </c>
      <c r="G134" s="132" t="str">
        <f t="shared" si="7"/>
        <v/>
      </c>
      <c r="H134" s="131" t="str">
        <f t="shared" si="8"/>
        <v/>
      </c>
    </row>
    <row r="135" spans="3:8" s="51" customFormat="1" ht="24.95" customHeight="1" x14ac:dyDescent="0.25">
      <c r="C135" s="320" t="s">
        <v>2</v>
      </c>
      <c r="D135" s="320"/>
      <c r="E135" s="25">
        <f>ROUND(SUM(E124:E134),3)</f>
        <v>0</v>
      </c>
      <c r="F135" s="25">
        <f>ROUND(SUM(F124:F134),3)</f>
        <v>0</v>
      </c>
      <c r="G135" s="27">
        <f t="shared" ref="G135" si="9">$G$19</f>
        <v>0</v>
      </c>
      <c r="H135" s="25">
        <f>ROUND(SUM(H124:H134),3)</f>
        <v>0</v>
      </c>
    </row>
    <row r="136" spans="3:8" s="51" customFormat="1" ht="15" x14ac:dyDescent="0.25"/>
    <row r="137" spans="3:8" s="51" customFormat="1" ht="15" x14ac:dyDescent="0.25"/>
    <row r="138" spans="3:8" s="51" customFormat="1" ht="15" x14ac:dyDescent="0.25"/>
    <row r="139" spans="3:8" s="51" customFormat="1" ht="15" x14ac:dyDescent="0.25"/>
    <row r="140" spans="3:8" s="51" customFormat="1" ht="15" x14ac:dyDescent="0.25"/>
    <row r="141" spans="3:8" ht="15" x14ac:dyDescent="0.25"/>
    <row r="142" spans="3:8" ht="15" x14ac:dyDescent="0.25"/>
    <row r="143" spans="3:8" ht="15" x14ac:dyDescent="0.25"/>
    <row r="144" spans="3:8" ht="15"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sheetData>
  <sheetProtection algorithmName="SHA-512" hashValue="FCXIcR7WcROG1hQv+HXPGYEivAzh5E8kKUeQlgqZ4eK3q+CkEA66OPAFbRXHVo1Gs1o935jVcFs+wNVa/xAfPQ==" saltValue="KBRWkUcZ2giHA1CWiW3z0g==" spinCount="100000" sheet="1" selectLockedCells="1"/>
  <mergeCells count="248">
    <mergeCell ref="D3:L3"/>
    <mergeCell ref="D5:L5"/>
    <mergeCell ref="D7:E7"/>
    <mergeCell ref="F7:H7"/>
    <mergeCell ref="D9:E9"/>
    <mergeCell ref="F9:H9"/>
    <mergeCell ref="D13:F13"/>
    <mergeCell ref="G13:H13"/>
    <mergeCell ref="I13:K13"/>
    <mergeCell ref="D14:F14"/>
    <mergeCell ref="G14:H14"/>
    <mergeCell ref="I14:K14"/>
    <mergeCell ref="D11:F11"/>
    <mergeCell ref="G11:H11"/>
    <mergeCell ref="I11:K11"/>
    <mergeCell ref="D12:F12"/>
    <mergeCell ref="G12:H12"/>
    <mergeCell ref="I12:K12"/>
    <mergeCell ref="D19:F19"/>
    <mergeCell ref="G19:H19"/>
    <mergeCell ref="D22:E22"/>
    <mergeCell ref="F22:I22"/>
    <mergeCell ref="J22:K22"/>
    <mergeCell ref="D15:D17"/>
    <mergeCell ref="E15:F15"/>
    <mergeCell ref="E16:F16"/>
    <mergeCell ref="E17:F17"/>
    <mergeCell ref="G15:H17"/>
    <mergeCell ref="I15:K17"/>
    <mergeCell ref="D25:E25"/>
    <mergeCell ref="F25:G25"/>
    <mergeCell ref="J25:K25"/>
    <mergeCell ref="L25:M25"/>
    <mergeCell ref="D26:E26"/>
    <mergeCell ref="F26:G26"/>
    <mergeCell ref="J26:K26"/>
    <mergeCell ref="L26:M26"/>
    <mergeCell ref="L22:O22"/>
    <mergeCell ref="D23:E23"/>
    <mergeCell ref="F23:G23"/>
    <mergeCell ref="J23:K23"/>
    <mergeCell ref="L23:M23"/>
    <mergeCell ref="D24:E24"/>
    <mergeCell ref="F24:G24"/>
    <mergeCell ref="J24:K24"/>
    <mergeCell ref="L24:M24"/>
    <mergeCell ref="D29:E29"/>
    <mergeCell ref="F29:G29"/>
    <mergeCell ref="J29:K29"/>
    <mergeCell ref="L29:M29"/>
    <mergeCell ref="D30:F30"/>
    <mergeCell ref="J30:L30"/>
    <mergeCell ref="D27:E27"/>
    <mergeCell ref="F27:G27"/>
    <mergeCell ref="J27:K27"/>
    <mergeCell ref="L27:M27"/>
    <mergeCell ref="D28:E28"/>
    <mergeCell ref="F28:G28"/>
    <mergeCell ref="J28:K28"/>
    <mergeCell ref="L28:M28"/>
    <mergeCell ref="D35:E35"/>
    <mergeCell ref="F35:G35"/>
    <mergeCell ref="J35:K35"/>
    <mergeCell ref="L35:M35"/>
    <mergeCell ref="D36:E36"/>
    <mergeCell ref="F36:G36"/>
    <mergeCell ref="J36:K36"/>
    <mergeCell ref="L36:M36"/>
    <mergeCell ref="D33:E33"/>
    <mergeCell ref="F33:I33"/>
    <mergeCell ref="J33:K33"/>
    <mergeCell ref="L33:O33"/>
    <mergeCell ref="D34:E34"/>
    <mergeCell ref="F34:G34"/>
    <mergeCell ref="J34:K34"/>
    <mergeCell ref="L34:M34"/>
    <mergeCell ref="D39:E39"/>
    <mergeCell ref="F39:G39"/>
    <mergeCell ref="J39:K39"/>
    <mergeCell ref="L39:M39"/>
    <mergeCell ref="D40:E40"/>
    <mergeCell ref="F40:G40"/>
    <mergeCell ref="J40:K40"/>
    <mergeCell ref="L40:M40"/>
    <mergeCell ref="D37:E37"/>
    <mergeCell ref="F37:G37"/>
    <mergeCell ref="J37:K37"/>
    <mergeCell ref="L37:M37"/>
    <mergeCell ref="D38:E38"/>
    <mergeCell ref="F38:G38"/>
    <mergeCell ref="J38:K38"/>
    <mergeCell ref="L38:M38"/>
    <mergeCell ref="D44:E44"/>
    <mergeCell ref="F44:G44"/>
    <mergeCell ref="J44:K44"/>
    <mergeCell ref="L44:M44"/>
    <mergeCell ref="D45:E45"/>
    <mergeCell ref="F45:G45"/>
    <mergeCell ref="J45:K45"/>
    <mergeCell ref="L45:M45"/>
    <mergeCell ref="D41:F41"/>
    <mergeCell ref="J41:L41"/>
    <mergeCell ref="D43:E43"/>
    <mergeCell ref="F43:I43"/>
    <mergeCell ref="J43:K43"/>
    <mergeCell ref="L43:O43"/>
    <mergeCell ref="D48:E48"/>
    <mergeCell ref="F48:G48"/>
    <mergeCell ref="J48:K48"/>
    <mergeCell ref="L48:M48"/>
    <mergeCell ref="D49:E49"/>
    <mergeCell ref="F49:G49"/>
    <mergeCell ref="J49:K49"/>
    <mergeCell ref="L49:M49"/>
    <mergeCell ref="D46:E46"/>
    <mergeCell ref="F46:G46"/>
    <mergeCell ref="J46:K46"/>
    <mergeCell ref="L46:M46"/>
    <mergeCell ref="D47:E47"/>
    <mergeCell ref="F47:G47"/>
    <mergeCell ref="J47:K47"/>
    <mergeCell ref="L47:M47"/>
    <mergeCell ref="D53:E53"/>
    <mergeCell ref="F53:I53"/>
    <mergeCell ref="J53:K53"/>
    <mergeCell ref="L53:O53"/>
    <mergeCell ref="D54:E54"/>
    <mergeCell ref="F54:G54"/>
    <mergeCell ref="J54:K54"/>
    <mergeCell ref="L54:M54"/>
    <mergeCell ref="D50:E50"/>
    <mergeCell ref="F50:G50"/>
    <mergeCell ref="J50:K50"/>
    <mergeCell ref="L50:M50"/>
    <mergeCell ref="D51:F51"/>
    <mergeCell ref="J51:L51"/>
    <mergeCell ref="D57:E57"/>
    <mergeCell ref="F57:G57"/>
    <mergeCell ref="J57:K57"/>
    <mergeCell ref="L57:M57"/>
    <mergeCell ref="D58:E58"/>
    <mergeCell ref="F58:G58"/>
    <mergeCell ref="J58:K58"/>
    <mergeCell ref="L58:M58"/>
    <mergeCell ref="D55:E55"/>
    <mergeCell ref="F55:G55"/>
    <mergeCell ref="J55:K55"/>
    <mergeCell ref="L55:M55"/>
    <mergeCell ref="D56:E56"/>
    <mergeCell ref="F56:G56"/>
    <mergeCell ref="J56:K56"/>
    <mergeCell ref="L56:M56"/>
    <mergeCell ref="D61:F61"/>
    <mergeCell ref="J61:L61"/>
    <mergeCell ref="D64:E64"/>
    <mergeCell ref="F64:I64"/>
    <mergeCell ref="J64:K64"/>
    <mergeCell ref="L64:O64"/>
    <mergeCell ref="D59:E59"/>
    <mergeCell ref="F59:G59"/>
    <mergeCell ref="J59:K59"/>
    <mergeCell ref="L59:M59"/>
    <mergeCell ref="D60:E60"/>
    <mergeCell ref="F60:G60"/>
    <mergeCell ref="J60:K60"/>
    <mergeCell ref="L60:M60"/>
    <mergeCell ref="D67:E67"/>
    <mergeCell ref="F67:G67"/>
    <mergeCell ref="J67:K67"/>
    <mergeCell ref="L67:M67"/>
    <mergeCell ref="D68:E68"/>
    <mergeCell ref="F68:G68"/>
    <mergeCell ref="J68:K68"/>
    <mergeCell ref="L68:M68"/>
    <mergeCell ref="D65:E65"/>
    <mergeCell ref="F65:G65"/>
    <mergeCell ref="J65:K65"/>
    <mergeCell ref="L65:M65"/>
    <mergeCell ref="D66:E66"/>
    <mergeCell ref="F66:G66"/>
    <mergeCell ref="J66:K66"/>
    <mergeCell ref="L66:M66"/>
    <mergeCell ref="D71:E71"/>
    <mergeCell ref="F71:G71"/>
    <mergeCell ref="J71:K71"/>
    <mergeCell ref="L71:M71"/>
    <mergeCell ref="D72:F72"/>
    <mergeCell ref="J72:L72"/>
    <mergeCell ref="D69:E69"/>
    <mergeCell ref="F69:G69"/>
    <mergeCell ref="J69:K69"/>
    <mergeCell ref="L69:M69"/>
    <mergeCell ref="D70:E70"/>
    <mergeCell ref="F70:G70"/>
    <mergeCell ref="J70:K70"/>
    <mergeCell ref="L70:M70"/>
    <mergeCell ref="D101:E101"/>
    <mergeCell ref="D102:E102"/>
    <mergeCell ref="D103:E103"/>
    <mergeCell ref="D104:E104"/>
    <mergeCell ref="D105:E105"/>
    <mergeCell ref="Q106:R106"/>
    <mergeCell ref="D74:O74"/>
    <mergeCell ref="D95:O95"/>
    <mergeCell ref="D97:E97"/>
    <mergeCell ref="D98:E98"/>
    <mergeCell ref="D99:E99"/>
    <mergeCell ref="D100:E100"/>
    <mergeCell ref="C112:D112"/>
    <mergeCell ref="C113:D113"/>
    <mergeCell ref="Q113:R113"/>
    <mergeCell ref="C114:D114"/>
    <mergeCell ref="C115:D115"/>
    <mergeCell ref="Q115:R115"/>
    <mergeCell ref="O108:P108"/>
    <mergeCell ref="C109:D109"/>
    <mergeCell ref="Q109:R109"/>
    <mergeCell ref="C110:D110"/>
    <mergeCell ref="C111:D111"/>
    <mergeCell ref="Q111:R111"/>
    <mergeCell ref="C108:D108"/>
    <mergeCell ref="E108:F108"/>
    <mergeCell ref="G108:H108"/>
    <mergeCell ref="I108:J108"/>
    <mergeCell ref="K108:L108"/>
    <mergeCell ref="M108:N108"/>
    <mergeCell ref="C120:D120"/>
    <mergeCell ref="Q121:R121"/>
    <mergeCell ref="C123:D123"/>
    <mergeCell ref="Q123:R123"/>
    <mergeCell ref="C124:D124"/>
    <mergeCell ref="C125:D125"/>
    <mergeCell ref="C116:D116"/>
    <mergeCell ref="C117:D117"/>
    <mergeCell ref="Q117:R117"/>
    <mergeCell ref="C118:D118"/>
    <mergeCell ref="C119:D119"/>
    <mergeCell ref="Q119:R119"/>
    <mergeCell ref="C132:D132"/>
    <mergeCell ref="C133:D133"/>
    <mergeCell ref="C134:D134"/>
    <mergeCell ref="C135:D135"/>
    <mergeCell ref="C126:D126"/>
    <mergeCell ref="C127:D127"/>
    <mergeCell ref="C128:D128"/>
    <mergeCell ref="C129:D129"/>
    <mergeCell ref="C130:D130"/>
    <mergeCell ref="C131:D131"/>
  </mergeCells>
  <conditionalFormatting sqref="G19">
    <cfRule type="expression" dxfId="328" priority="51">
      <formula>AND($F$9="GRAN EMPRESA",$G$19&gt;0.4)</formula>
    </cfRule>
    <cfRule type="expression" dxfId="327" priority="52">
      <formula>AND($F$9="MEDIANA EMPRESA", $G$19&gt;0.5)</formula>
    </cfRule>
    <cfRule type="expression" dxfId="326" priority="53">
      <formula>AND($F$9="PEQUEÑA EMPRESA",$G$19&gt;0.6)</formula>
    </cfRule>
  </conditionalFormatting>
  <conditionalFormatting sqref="F9">
    <cfRule type="expression" dxfId="325" priority="50">
      <formula>AND($G$19&lt;&gt;"",$F$9="")</formula>
    </cfRule>
  </conditionalFormatting>
  <conditionalFormatting sqref="G13:H13">
    <cfRule type="expression" dxfId="324" priority="49">
      <formula>AND(G13="SI",(G14="SI"))</formula>
    </cfRule>
  </conditionalFormatting>
  <conditionalFormatting sqref="G14:H14">
    <cfRule type="expression" dxfId="323" priority="48">
      <formula>AND(G13="SI",(G14="SI"))</formula>
    </cfRule>
  </conditionalFormatting>
  <conditionalFormatting sqref="K93:N94">
    <cfRule type="expression" dxfId="322" priority="29">
      <formula>AND($E93="Almacenes y depósitos (gaseosos, líquidos y sólidos)",OR($K93&lt;14.3,$K93&gt;30))</formula>
    </cfRule>
    <cfRule type="expression" dxfId="321" priority="30">
      <formula>AND($E93="Edificios industriales",OR($K93&lt;33.3,$K93&gt;68))</formula>
    </cfRule>
    <cfRule type="expression" dxfId="320" priority="31">
      <formula>AND($E93="Otras centrales",OR($K93&lt;20,$K93&gt;40))</formula>
    </cfRule>
    <cfRule type="expression" dxfId="319" priority="32">
      <formula>AND($E93="Centrales renovables",OR($K93&lt;14.3,$K93&gt;30))</formula>
    </cfRule>
    <cfRule type="expression" dxfId="318" priority="33">
      <formula>AND($E93="Pavimentos",OR($K93&lt;16,$K93&gt;34))</formula>
    </cfRule>
    <cfRule type="expression" dxfId="317" priority="34">
      <formula>AND($E93="Obra civil general",OR($K93&lt;50,$K93&gt;100))</formula>
    </cfRule>
    <cfRule type="expression" dxfId="316" priority="35">
      <formula>AND($E93="Cables",OR($K93&lt;14.3,$K93&gt;30))</formula>
    </cfRule>
    <cfRule type="expression" dxfId="315" priority="36">
      <formula>AND($E93="Subestaciones. Redes de transporte y distribución de energía",OR($K93&lt;20,$K93&gt;40))</formula>
    </cfRule>
    <cfRule type="expression" dxfId="314" priority="37">
      <formula>AND($E93="Resto instalaciones",OR($K93&lt;10,$K93&gt;20))</formula>
    </cfRule>
    <cfRule type="expression" dxfId="313" priority="38">
      <formula>AND($E93="Maquinaria",OR($K93&lt;8.3,$K93&gt;18))</formula>
    </cfRule>
    <cfRule type="expression" dxfId="312" priority="39">
      <formula>AND($E93="Útiles y herramientas",OR($K93&lt;4,$K93&gt;8))</formula>
    </cfRule>
    <cfRule type="expression" dxfId="311" priority="40">
      <formula>AND($E93="Moldes, matrices y modelos",OR($K93&lt;3,$K93&gt;6))</formula>
    </cfRule>
    <cfRule type="expression" dxfId="310" priority="41">
      <formula>AND($E93="Equipos electrónicos",OR($K93&lt;5,$K93&gt;10))</formula>
    </cfRule>
    <cfRule type="expression" dxfId="309" priority="42">
      <formula>AND($E93="Equipos para procesos de información",OR($K93&lt;4,$K93&gt;8))</formula>
    </cfRule>
    <cfRule type="expression" dxfId="308" priority="43">
      <formula>AND($E93="Sistemas y programas informáticos",OR($K93&lt;3,$K93&gt;6))</formula>
    </cfRule>
    <cfRule type="expression" dxfId="307" priority="44">
      <formula>AND($E93="Otros elementos",OR($K93&lt;10,$K93&gt;20))</formula>
    </cfRule>
  </conditionalFormatting>
  <conditionalFormatting sqref="H24:H29 H35:H40 H45:H50 H55:H60 H66:H71">
    <cfRule type="expression" dxfId="306" priority="28">
      <formula>AND($I24&gt;0,$H24="")</formula>
    </cfRule>
  </conditionalFormatting>
  <conditionalFormatting sqref="N24:N29 N35:N40 N45:N50 N55:N60 N66:N71">
    <cfRule type="expression" dxfId="305" priority="27">
      <formula>AND($O24&gt;0,$N24="")</formula>
    </cfRule>
  </conditionalFormatting>
  <conditionalFormatting sqref="H25">
    <cfRule type="expression" dxfId="304" priority="26">
      <formula>AND($H$25&lt;$I$25)</formula>
    </cfRule>
  </conditionalFormatting>
  <conditionalFormatting sqref="N25">
    <cfRule type="expression" dxfId="303" priority="25">
      <formula>$N$25&lt;$O$25</formula>
    </cfRule>
  </conditionalFormatting>
  <conditionalFormatting sqref="H36">
    <cfRule type="expression" dxfId="302" priority="24">
      <formula>$H$36&lt;$I$36</formula>
    </cfRule>
  </conditionalFormatting>
  <conditionalFormatting sqref="N36">
    <cfRule type="expression" dxfId="301" priority="23">
      <formula>$N$36&lt;$O$36</formula>
    </cfRule>
  </conditionalFormatting>
  <conditionalFormatting sqref="H46">
    <cfRule type="expression" dxfId="300" priority="22">
      <formula>$H$46&lt;$I$46</formula>
    </cfRule>
  </conditionalFormatting>
  <conditionalFormatting sqref="N46">
    <cfRule type="expression" dxfId="299" priority="21">
      <formula>$N$46&lt;$O$46</formula>
    </cfRule>
  </conditionalFormatting>
  <conditionalFormatting sqref="H56">
    <cfRule type="expression" dxfId="298" priority="20">
      <formula>$H$56&lt;$I$56</formula>
    </cfRule>
  </conditionalFormatting>
  <conditionalFormatting sqref="H67">
    <cfRule type="expression" dxfId="297" priority="19">
      <formula>$H$67&lt;$I$67</formula>
    </cfRule>
  </conditionalFormatting>
  <conditionalFormatting sqref="N67">
    <cfRule type="expression" dxfId="296" priority="18">
      <formula>$N$67&lt;$O$67</formula>
    </cfRule>
  </conditionalFormatting>
  <conditionalFormatting sqref="N56">
    <cfRule type="expression" dxfId="295" priority="17">
      <formula>$N$56&lt;$O$56</formula>
    </cfRule>
  </conditionalFormatting>
  <conditionalFormatting sqref="K78:K92">
    <cfRule type="expression" dxfId="294" priority="1">
      <formula>AND($E78="Almacenes y depósitos (gaseosos, líquidos y sólidos)",$K78&lt;&gt;"",OR($K78&lt;14.3,$K78&gt;30))</formula>
    </cfRule>
    <cfRule type="expression" dxfId="293" priority="2">
      <formula>AND($E78="Edificios industriales",$K78&lt;&gt;"",OR($K78&lt;33.3,$K78&gt;68))</formula>
    </cfRule>
    <cfRule type="expression" dxfId="292" priority="3">
      <formula>AND($E78="Otras centrales",$K78&lt;&gt;"",OR($K78&lt;20,$K78&gt;40))</formula>
    </cfRule>
    <cfRule type="expression" dxfId="291" priority="4">
      <formula>AND($E78="Centrales renovables",$K78&lt;&gt;"",OR($K78&lt;14.3,$K78&gt;30))</formula>
    </cfRule>
    <cfRule type="expression" dxfId="290" priority="5">
      <formula>AND($E78="Pavimentos",$K78&lt;&gt;"",OR($K78&lt;16.7,$K78&gt;34))</formula>
    </cfRule>
    <cfRule type="expression" dxfId="289" priority="6">
      <formula>AND($E78="Obra civil general",$K78&lt;&gt;"",OR($K78&lt;50,$K78&gt;100))</formula>
    </cfRule>
    <cfRule type="expression" dxfId="288" priority="7">
      <formula>AND($E78="Cables",$K78&lt;&gt;"",OR($K78&lt;14.3,$K78&gt;30))</formula>
    </cfRule>
    <cfRule type="expression" dxfId="287" priority="8">
      <formula>AND($E78="Subestaciones. Redes de transporte y distribución de energía",$K78&lt;&gt;"",OR($K78&lt;20,$K78&gt;40))</formula>
    </cfRule>
    <cfRule type="expression" dxfId="286" priority="9">
      <formula>AND($E78="Resto instalaciones",$K78&lt;&gt;"",OR($K78&lt;10,$K78&gt;20))</formula>
    </cfRule>
    <cfRule type="expression" dxfId="285" priority="10">
      <formula>AND($E78="Maquinaria",$K78&lt;&gt;"",OR($K78&lt;8.3,$K78&gt;18))</formula>
    </cfRule>
    <cfRule type="expression" dxfId="284" priority="11">
      <formula>AND($E78="Útiles y herramientas",$K78&lt;&gt;"",OR($K78&lt;4,$K78&gt;8))</formula>
    </cfRule>
    <cfRule type="expression" dxfId="283" priority="12">
      <formula>AND($E78="Moldes, matrices y modelos",$K78&lt;&gt;"",OR($K78&lt;3,$K78&gt;6))</formula>
    </cfRule>
    <cfRule type="expression" dxfId="282" priority="13">
      <formula>AND($E78="Equipos electrónicos",$K78&lt;&gt;"",OR($K78&lt;5,$K78&gt;10))</formula>
    </cfRule>
    <cfRule type="expression" dxfId="281" priority="14">
      <formula>AND($E78="Equipos para procesos de información",$K78&lt;&gt;"",OR($K78&lt;4,$K78&gt;8))</formula>
    </cfRule>
    <cfRule type="expression" dxfId="280" priority="15">
      <formula>AND($E78="Sistemas y programas informáticos",$K78&lt;&gt;"",OR($K78&lt;3,$K78&gt;6))</formula>
    </cfRule>
    <cfRule type="expression" dxfId="279" priority="16">
      <formula>AND($E78="Otros elementos",$K78&lt;&gt;"",OR($K78&lt;10,$K78&gt;20))</formula>
    </cfRule>
  </conditionalFormatting>
  <dataValidations count="14">
    <dataValidation type="custom" showInputMessage="1" showErrorMessage="1" error="Esta celda se autocompleta según los AÑOS DE VIDA ÚTIL. " sqref="L78:L92">
      <formula1>L78=(100/K78/100)</formula1>
    </dataValidation>
    <dataValidation type="custom" showInputMessage="1" showErrorMessage="1" error="ESTE VALOR SE CALCULA DE FORMA AUTOMÁTICA" sqref="N78:N92">
      <formula1>N78=J78*L78*M78/12</formula1>
    </dataValidation>
    <dataValidation type="custom" operator="greaterThan" showInputMessage="1" showErrorMessage="1" error="Debe elegir TIPO DE ELEMENTO y PAQUETE DE TRABAJO" sqref="I78:I94">
      <formula1>AND(E78&lt;&gt;"",G78&lt;&gt;"")</formula1>
    </dataValidation>
    <dataValidation type="custom" operator="greaterThan" showInputMessage="1" showErrorMessage="1" error="Debe elegir TIPO DE ELEMENTO y PAQUETE DE TRABAJO" sqref="J78:J94">
      <formula1>AND(E78&lt;&gt;"",G78&lt;&gt;"")</formula1>
    </dataValidation>
    <dataValidation type="textLength" allowBlank="1" showInputMessage="1" showErrorMessage="1" sqref="F78:F94">
      <formula1>0</formula1>
      <formula2>100</formula2>
    </dataValidation>
    <dataValidation type="whole" operator="greaterThan" allowBlank="1" showInputMessage="1" showErrorMessage="1" sqref="M78:M92">
      <formula1>0</formula1>
    </dataValidation>
    <dataValidation type="custom" operator="greaterThan" showInputMessage="1" showErrorMessage="1" error="Debe elegir TIPO DE ELEMENTO y PAQUETE DE TRABAJO" sqref="L93:N94 K78:K94">
      <formula1>AND(E78&lt;&gt;"",G78&lt;&gt;"")</formula1>
    </dataValidation>
    <dataValidation type="custom" operator="greaterThan" allowBlank="1" showInputMessage="1" showErrorMessage="1" error="El coste total no puede ser menor que el coste subvencionable" sqref="I24:I29 O24:O29 I35:I40 O35:O40 O45:O50 I45:I50 I55:I60 O55:O60 O66:O71 I66:I71">
      <formula1>I24&lt;=H24</formula1>
    </dataValidation>
    <dataValidation type="custom" allowBlank="1" showInputMessage="1" showErrorMessage="1" error="Este valor no podrá superar el 10% de los costes subvencionables de personal." sqref="G104">
      <formula1>G104&lt;=G98*0.1</formula1>
    </dataValidation>
    <dataValidation type="custom" operator="greaterThan" allowBlank="1" showInputMessage="1" showErrorMessage="1" error="El coste total no puede ser menor que el coste subvencionable" sqref="I30 I41 O72 O41 I72 O61 I61 O51 I51 H66:H72 N55:N61 H55:H61 N45:N51 H45:H51 N35:N41 H35:H41 H24:H30 N24:N30 O30 N66:N72">
      <formula1>H24&gt;=I24</formula1>
    </dataValidation>
    <dataValidation type="list" allowBlank="1" showInputMessage="1" showErrorMessage="1" sqref="G12:G14 G15:H17">
      <formula1>"SI, NO"</formula1>
    </dataValidation>
    <dataValidation type="custom" showInputMessage="1" showErrorMessage="1" error="Debe elegir del desplegable &quot;TIPO DE ENTIDAD&quot;" sqref="G19:H19">
      <formula1>IF(F9&lt;&gt;"",G19,"error")</formula1>
    </dataValidation>
    <dataValidation type="textLength" allowBlank="1" showInputMessage="1" showErrorMessage="1" error="Máximo 100 caracteres_x000a_" sqref="F66:G71 F24:G29 L24:M29 F35:G40 L35:M40 F45:G50 L45:M50 F55:G60 L55:M60 L66:M71">
      <formula1>0</formula1>
      <formula2>100</formula2>
    </dataValidation>
    <dataValidation type="textLength" allowBlank="1" showInputMessage="1" showErrorMessage="1" error="Máximo 200 caracteres_x000a_" sqref="I12:K14 I15">
      <formula1>0</formula1>
      <formula2>200</formula2>
    </dataValidation>
  </dataValidations>
  <pageMargins left="0.7" right="0.7" top="0.75" bottom="0.75" header="0.3" footer="0.3"/>
  <pageSetup paperSize="9" scale="29" fitToHeight="2"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Tablas!$A$24:$A$39</xm:f>
          </x14:formula1>
          <xm:sqref>E78:E94</xm:sqref>
        </x14:dataValidation>
        <x14:dataValidation type="list" allowBlank="1" showInputMessage="1" showErrorMessage="1">
          <x14:formula1>
            <xm:f>Tablas!$A$12:$A$21</xm:f>
          </x14:formula1>
          <xm:sqref>G78:G94</xm:sqref>
        </x14:dataValidation>
        <x14:dataValidation type="list" allowBlank="1" showInputMessage="1" showErrorMessage="1">
          <x14:formula1>
            <xm:f>Tablas!$A$6:$A$8</xm:f>
          </x14:formula1>
          <xm:sqref>F9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51E8F8042E04C4F8B6B1A9BC5B65D4B" ma:contentTypeVersion="14" ma:contentTypeDescription="Create a new document." ma:contentTypeScope="" ma:versionID="93a9966504e91cd82198177f8350f7c5">
  <xsd:schema xmlns:xsd="http://www.w3.org/2001/XMLSchema" xmlns:xs="http://www.w3.org/2001/XMLSchema" xmlns:p="http://schemas.microsoft.com/office/2006/metadata/properties" xmlns:ns3="cfb5729f-6a10-4c1a-b515-f76f73ee70dc" xmlns:ns4="ee80ef08-d6e0-4f93-a3fb-c2948f1ad285" targetNamespace="http://schemas.microsoft.com/office/2006/metadata/properties" ma:root="true" ma:fieldsID="5bd5935a090417f1ec6ed2a30261141f" ns3:_="" ns4:_="">
    <xsd:import namespace="cfb5729f-6a10-4c1a-b515-f76f73ee70dc"/>
    <xsd:import namespace="ee80ef08-d6e0-4f93-a3fb-c2948f1ad28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b5729f-6a10-4c1a-b515-f76f73ee70d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80ef08-d6e0-4f93-a3fb-c2948f1ad28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25378A-3E2F-4118-8F98-23343609E7ED}">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cfb5729f-6a10-4c1a-b515-f76f73ee70dc"/>
    <ds:schemaRef ds:uri="http://purl.org/dc/terms/"/>
    <ds:schemaRef ds:uri="http://schemas.microsoft.com/office/infopath/2007/PartnerControls"/>
    <ds:schemaRef ds:uri="ee80ef08-d6e0-4f93-a3fb-c2948f1ad285"/>
    <ds:schemaRef ds:uri="http://www.w3.org/XML/1998/namespace"/>
    <ds:schemaRef ds:uri="http://purl.org/dc/dcmitype/"/>
  </ds:schemaRefs>
</ds:datastoreItem>
</file>

<file path=customXml/itemProps2.xml><?xml version="1.0" encoding="utf-8"?>
<ds:datastoreItem xmlns:ds="http://schemas.openxmlformats.org/officeDocument/2006/customXml" ds:itemID="{6C1456B2-E2B5-452D-9EA1-27A37E42F4B6}">
  <ds:schemaRefs>
    <ds:schemaRef ds:uri="http://schemas.microsoft.com/sharepoint/v3/contenttype/forms"/>
  </ds:schemaRefs>
</ds:datastoreItem>
</file>

<file path=customXml/itemProps3.xml><?xml version="1.0" encoding="utf-8"?>
<ds:datastoreItem xmlns:ds="http://schemas.openxmlformats.org/officeDocument/2006/customXml" ds:itemID="{655CDA80-026E-49D1-804C-361EA9E4EA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b5729f-6a10-4c1a-b515-f76f73ee70dc"/>
    <ds:schemaRef ds:uri="ee80ef08-d6e0-4f93-a3fb-c2948f1ad2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Instrucciones</vt:lpstr>
      <vt:lpstr>Plan de Negocio</vt:lpstr>
      <vt:lpstr>Presupuesto Total</vt:lpstr>
      <vt:lpstr>Entidad representante</vt:lpstr>
      <vt:lpstr>Entidad 2</vt:lpstr>
      <vt:lpstr>Entidad 3</vt:lpstr>
      <vt:lpstr>Entidad 4</vt:lpstr>
      <vt:lpstr>Entidad 5</vt:lpstr>
      <vt:lpstr>Entidad 6</vt:lpstr>
      <vt:lpstr>Entidad 7</vt:lpstr>
      <vt:lpstr>Entidad 8</vt:lpstr>
      <vt:lpstr>Entidad 9</vt:lpstr>
      <vt:lpstr>Entidad 10</vt:lpstr>
      <vt:lpstr>Tablas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Suardiaz, Gonzalo</dc:creator>
  <cp:lastModifiedBy>Fernando Villamón</cp:lastModifiedBy>
  <cp:lastPrinted>2021-12-15T11:53:00Z</cp:lastPrinted>
  <dcterms:created xsi:type="dcterms:W3CDTF">2021-07-26T16:03:24Z</dcterms:created>
  <dcterms:modified xsi:type="dcterms:W3CDTF">2022-03-08T15:38:28Z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2021-07-26T16:03:24Z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631f9df3-c1d9-4802-b046-ec4956de3f8e</vt:lpwstr>
  </property>
  <property fmtid="{D5CDD505-2E9C-101B-9397-08002B2CF9AE}" pid="8" name="MSIP_Label_ea60d57e-af5b-4752-ac57-3e4f28ca11dc_ContentBits">
    <vt:lpwstr>0</vt:lpwstr>
  </property>
  <property fmtid="{D5CDD505-2E9C-101B-9397-08002B2CF9AE}" pid="9" name="ContentTypeId">
    <vt:lpwstr>0x010100C51E8F8042E04C4F8B6B1A9BC5B65D4B</vt:lpwstr>
  </property>
</Properties>
</file>